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rray\Work Folders\Documents\"/>
    </mc:Choice>
  </mc:AlternateContent>
  <xr:revisionPtr revIDLastSave="0" documentId="8_{6EB7FD7C-C1AE-469A-A226-F51723A4B601}" xr6:coauthVersionLast="47" xr6:coauthVersionMax="47" xr10:uidLastSave="{00000000-0000-0000-0000-000000000000}"/>
  <bookViews>
    <workbookView xWindow="38290" yWindow="-110" windowWidth="19420" windowHeight="10420" xr2:uid="{00000000-000D-0000-FFFF-FFFF00000000}"/>
  </bookViews>
  <sheets>
    <sheet name="Master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1">'Full time'!$A$1:$Y$53</definedName>
    <definedName name="_xlnm.Print_Area" localSheetId="0">Master!$A$2:$I$100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7" l="1"/>
  <c r="L3" i="7" s="1"/>
  <c r="M3" i="7" s="1"/>
  <c r="N3" i="7" s="1"/>
  <c r="O3" i="7" s="1"/>
  <c r="W3" i="7"/>
  <c r="X3" i="7" s="1"/>
  <c r="Y3" i="7" s="1"/>
  <c r="J4" i="7"/>
  <c r="L4" i="7" s="1"/>
  <c r="M4" i="7" s="1"/>
  <c r="N4" i="7" s="1"/>
  <c r="O4" i="7" s="1"/>
  <c r="W4" i="7"/>
  <c r="X4" i="7" s="1"/>
  <c r="Y4" i="7" s="1"/>
  <c r="J5" i="7"/>
  <c r="L5" i="7"/>
  <c r="M5" i="7" s="1"/>
  <c r="N5" i="7" s="1"/>
  <c r="P5" i="7"/>
  <c r="Q5" i="7" s="1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 s="1"/>
  <c r="M7" i="7" s="1"/>
  <c r="O7" i="7"/>
  <c r="P7" i="7" s="1"/>
  <c r="R7" i="7"/>
  <c r="T7" i="7"/>
  <c r="W7" i="7"/>
  <c r="Y7" i="7"/>
  <c r="J8" i="7"/>
  <c r="L8" i="7" s="1"/>
  <c r="M8" i="7" s="1"/>
  <c r="N8" i="7" s="1"/>
  <c r="O8" i="7" s="1"/>
  <c r="W8" i="7"/>
  <c r="X8" i="7" s="1"/>
  <c r="Y8" i="7" s="1"/>
  <c r="J9" i="7"/>
  <c r="L9" i="7" s="1"/>
  <c r="M9" i="7" s="1"/>
  <c r="N9" i="7" s="1"/>
  <c r="O9" i="7" s="1"/>
  <c r="W9" i="7"/>
  <c r="Y9" i="7"/>
  <c r="J10" i="7"/>
  <c r="L10" i="7" s="1"/>
  <c r="M10" i="7" s="1"/>
  <c r="O10" i="7"/>
  <c r="P10" i="7" s="1"/>
  <c r="R10" i="7"/>
  <c r="S10" i="7" s="1"/>
  <c r="T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 s="1"/>
  <c r="Q13" i="7" s="1"/>
  <c r="R13" i="7"/>
  <c r="S13" i="7" s="1"/>
  <c r="T13" i="7" s="1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 s="1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 s="1"/>
  <c r="J18" i="7"/>
  <c r="L18" i="7" s="1"/>
  <c r="M18" i="7" s="1"/>
  <c r="N18" i="7" s="1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 s="1"/>
  <c r="M20" i="7" s="1"/>
  <c r="N20" i="7" s="1"/>
  <c r="O20" i="7" s="1"/>
  <c r="P20" i="7" s="1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 s="1"/>
  <c r="Y22" i="7" s="1"/>
  <c r="J23" i="7"/>
  <c r="L23" i="7" s="1"/>
  <c r="M23" i="7" s="1"/>
  <c r="N23" i="7" s="1"/>
  <c r="O23" i="7" s="1"/>
  <c r="W23" i="7"/>
  <c r="X23" i="7" s="1"/>
  <c r="Y23" i="7" s="1"/>
  <c r="P24" i="7"/>
  <c r="R24" i="7"/>
  <c r="S24" i="7" s="1"/>
  <c r="T24" i="7" s="1"/>
  <c r="W24" i="7"/>
  <c r="X24" i="7" s="1"/>
  <c r="Y24" i="7" s="1"/>
  <c r="R25" i="7"/>
  <c r="S25" i="7"/>
  <c r="T25" i="7" s="1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 s="1"/>
  <c r="M29" i="7" s="1"/>
  <c r="N29" i="7" s="1"/>
  <c r="O29" i="7" s="1"/>
  <c r="P29" i="7" s="1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 s="1"/>
  <c r="W32" i="7"/>
  <c r="X32" i="7"/>
  <c r="Y32" i="7"/>
  <c r="J33" i="7"/>
  <c r="L33" i="7" s="1"/>
  <c r="M33" i="7" s="1"/>
  <c r="N33" i="7" s="1"/>
  <c r="O33" i="7" s="1"/>
  <c r="W33" i="7"/>
  <c r="X33" i="7" s="1"/>
  <c r="Y33" i="7" s="1"/>
  <c r="J34" i="7"/>
  <c r="L34" i="7"/>
  <c r="M34" i="7"/>
  <c r="N34" i="7" s="1"/>
  <c r="O34" i="7" s="1"/>
  <c r="W34" i="7"/>
  <c r="X34" i="7" s="1"/>
  <c r="Y34" i="7" s="1"/>
  <c r="J35" i="7"/>
  <c r="L35" i="7" s="1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/>
  <c r="O41" i="7" s="1"/>
  <c r="R41" i="7" s="1"/>
  <c r="W41" i="7"/>
  <c r="X41" i="7" s="1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 s="1"/>
  <c r="O45" i="7" s="1"/>
  <c r="W45" i="7"/>
  <c r="Y45" i="7"/>
  <c r="J46" i="7"/>
  <c r="L46" i="7" s="1"/>
  <c r="M46" i="7" s="1"/>
  <c r="N46" i="7" s="1"/>
  <c r="O46" i="7" s="1"/>
  <c r="W46" i="7"/>
  <c r="X46" i="7" s="1"/>
  <c r="Y46" i="7" s="1"/>
  <c r="J47" i="7"/>
  <c r="L47" i="7" s="1"/>
  <c r="M47" i="7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 s="1"/>
  <c r="M49" i="7" s="1"/>
  <c r="N49" i="7" s="1"/>
  <c r="O49" i="7" s="1"/>
  <c r="W49" i="7"/>
  <c r="X49" i="7"/>
  <c r="Y49" i="7" s="1"/>
  <c r="J50" i="7"/>
  <c r="L50" i="7" s="1"/>
  <c r="M50" i="7" s="1"/>
  <c r="N50" i="7" s="1"/>
  <c r="P50" i="7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Q73" i="8" s="1"/>
  <c r="Y72" i="8"/>
  <c r="W72" i="8"/>
  <c r="J72" i="8"/>
  <c r="L72" i="8" s="1"/>
  <c r="M72" i="8" s="1"/>
  <c r="N72" i="8" s="1"/>
  <c r="O72" i="8" s="1"/>
  <c r="P72" i="8" s="1"/>
  <c r="Q72" i="8" s="1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P56" i="8"/>
  <c r="O56" i="8"/>
  <c r="J56" i="8"/>
  <c r="L56" i="8" s="1"/>
  <c r="M56" i="8" s="1"/>
  <c r="O55" i="8"/>
  <c r="P55" i="8" s="1"/>
  <c r="J55" i="8"/>
  <c r="L55" i="8" s="1"/>
  <c r="M55" i="8" s="1"/>
  <c r="P51" i="8"/>
  <c r="J51" i="8"/>
  <c r="L51" i="8" s="1"/>
  <c r="M51" i="8" s="1"/>
  <c r="N51" i="8" s="1"/>
  <c r="P50" i="8"/>
  <c r="J50" i="8"/>
  <c r="L50" i="8" s="1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J47" i="8"/>
  <c r="L47" i="8" s="1"/>
  <c r="M47" i="8" s="1"/>
  <c r="N47" i="8" s="1"/>
  <c r="O47" i="8" s="1"/>
  <c r="R47" i="8" s="1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R38" i="8"/>
  <c r="S38" i="8" s="1"/>
  <c r="T38" i="8" s="1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J33" i="8"/>
  <c r="L33" i="8" s="1"/>
  <c r="M33" i="8" s="1"/>
  <c r="N33" i="8" s="1"/>
  <c r="O33" i="8" s="1"/>
  <c r="X32" i="8"/>
  <c r="Y32" i="8" s="1"/>
  <c r="W32" i="8"/>
  <c r="J32" i="8"/>
  <c r="L32" i="8" s="1"/>
  <c r="M32" i="8" s="1"/>
  <c r="N32" i="8" s="1"/>
  <c r="O32" i="8" s="1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X23" i="8"/>
  <c r="Y23" i="8" s="1"/>
  <c r="W23" i="8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M20" i="8"/>
  <c r="N20" i="8" s="1"/>
  <c r="O20" i="8" s="1"/>
  <c r="J20" i="8"/>
  <c r="L20" i="8" s="1"/>
  <c r="W19" i="8"/>
  <c r="X19" i="8" s="1"/>
  <c r="Y19" i="8" s="1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L17" i="8"/>
  <c r="M17" i="8" s="1"/>
  <c r="N17" i="8" s="1"/>
  <c r="O17" i="8" s="1"/>
  <c r="J17" i="8"/>
  <c r="W16" i="8"/>
  <c r="X16" i="8" s="1"/>
  <c r="Y16" i="8" s="1"/>
  <c r="J16" i="8"/>
  <c r="L16" i="8" s="1"/>
  <c r="M16" i="8" s="1"/>
  <c r="N16" i="8" s="1"/>
  <c r="O16" i="8" s="1"/>
  <c r="Y15" i="8"/>
  <c r="W15" i="8"/>
  <c r="J15" i="8"/>
  <c r="L15" i="8" s="1"/>
  <c r="M15" i="8" s="1"/>
  <c r="N15" i="8" s="1"/>
  <c r="O15" i="8" s="1"/>
  <c r="Y14" i="8"/>
  <c r="W14" i="8"/>
  <c r="J14" i="8"/>
  <c r="L14" i="8" s="1"/>
  <c r="M14" i="8" s="1"/>
  <c r="N14" i="8" s="1"/>
  <c r="O14" i="8" s="1"/>
  <c r="Y13" i="8"/>
  <c r="W13" i="8"/>
  <c r="O13" i="8"/>
  <c r="R13" i="8" s="1"/>
  <c r="J13" i="8"/>
  <c r="L13" i="8" s="1"/>
  <c r="Y12" i="8"/>
  <c r="W12" i="8"/>
  <c r="O12" i="8"/>
  <c r="P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X8" i="8"/>
  <c r="Y8" i="8" s="1"/>
  <c r="W8" i="8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R58" i="7"/>
  <c r="S58" i="7" s="1"/>
  <c r="T58" i="7" s="1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X20" i="6"/>
  <c r="Y20" i="6" s="1"/>
  <c r="W20" i="6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M50" i="8" l="1"/>
  <c r="N50" i="8" s="1"/>
  <c r="Q50" i="8"/>
  <c r="Q12" i="8"/>
  <c r="Q50" i="7"/>
  <c r="Q7" i="7"/>
  <c r="Q67" i="7"/>
  <c r="R11" i="6"/>
  <c r="Q10" i="7"/>
  <c r="Q73" i="7"/>
  <c r="Q5" i="8"/>
  <c r="M5" i="8"/>
  <c r="N5" i="8" s="1"/>
  <c r="Q13" i="8"/>
  <c r="S56" i="8"/>
  <c r="T56" i="8" s="1"/>
  <c r="Q67" i="8"/>
  <c r="S13" i="8"/>
  <c r="T13" i="8" s="1"/>
  <c r="Q56" i="8"/>
  <c r="Q7" i="8"/>
  <c r="P13" i="8"/>
  <c r="Q55" i="8"/>
  <c r="R56" i="8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P8" i="7"/>
  <c r="Q8" i="7" s="1"/>
  <c r="R8" i="7"/>
  <c r="S8" i="7" s="1"/>
  <c r="T8" i="7" s="1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 s="1"/>
  <c r="T29" i="7" s="1"/>
  <c r="P33" i="7"/>
  <c r="Q33" i="7" s="1"/>
  <c r="R15" i="7"/>
  <c r="S15" i="7" s="1"/>
  <c r="T15" i="7" s="1"/>
  <c r="S41" i="7"/>
  <c r="T41" i="7" s="1"/>
  <c r="P41" i="7"/>
  <c r="Q41" i="7" s="1"/>
  <c r="R35" i="7"/>
  <c r="S35" i="7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 s="1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M11" i="6"/>
  <c r="Q11" i="6"/>
  <c r="M50" i="6"/>
  <c r="Q50" i="6"/>
  <c r="R12" i="6"/>
  <c r="Q13" i="6"/>
  <c r="S10" i="6"/>
  <c r="T10" i="6" s="1"/>
  <c r="R13" i="6"/>
  <c r="Q5" i="6"/>
  <c r="Q10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S8" i="8" s="1"/>
  <c r="T8" i="8" s="1"/>
  <c r="P8" i="8"/>
  <c r="Q8" i="8" s="1"/>
  <c r="P23" i="8"/>
  <c r="Q23" i="8" s="1"/>
  <c r="R23" i="8"/>
  <c r="S23" i="8" s="1"/>
  <c r="T23" i="8" s="1"/>
  <c r="P15" i="8"/>
  <c r="Q15" i="8" s="1"/>
  <c r="S15" i="8"/>
  <c r="T15" i="8" s="1"/>
  <c r="R15" i="8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S46" i="8" s="1"/>
  <c r="T46" i="8" s="1"/>
  <c r="P46" i="8"/>
  <c r="Q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R49" i="8"/>
  <c r="S49" i="8" s="1"/>
  <c r="T49" i="8" s="1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P44" i="6"/>
  <c r="Q44" i="6" s="1"/>
  <c r="S44" i="6"/>
  <c r="T44" i="6" s="1"/>
  <c r="P47" i="6"/>
  <c r="Q47" i="6" s="1"/>
  <c r="R47" i="6"/>
  <c r="S47" i="6"/>
  <c r="T47" i="6" s="1"/>
  <c r="P48" i="6"/>
  <c r="Q48" i="6" s="1"/>
  <c r="R48" i="6"/>
  <c r="S48" i="6" s="1"/>
  <c r="T48" i="6" s="1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3" i="6"/>
  <c r="T13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<sst xmlns="http://schemas.openxmlformats.org/spreadsheetml/2006/main" count="1424" uniqueCount="258">
  <si>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</si>
  <si>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</si>
  <si>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</si>
  <si>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</si>
  <si>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</si>
  <si>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</si>
  <si>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</si>
  <si>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</si>
  <si>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</si>
  <si>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</si>
  <si>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</si>
  <si>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</si>
  <si>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</si>
  <si>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</si>
  <si>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</si>
  <si>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</si>
  <si>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</si>
  <si>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</si>
  <si>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</si>
  <si>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</si>
  <si>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</si>
  <si>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</si>
  <si>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</si>
  <si>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</si>
  <si>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</si>
  <si>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</si>
  <si>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</si>
  <si>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</si>
  <si>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</si>
  <si>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</si>
  <si>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</si>
  <si>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</si>
  <si>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</si>
  <si>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</si>
  <si>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</si>
  <si>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</si>
  <si>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</si>
  <si>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</si>
  <si>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</si>
  <si>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</si>
  <si>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</si>
  <si>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</si>
  <si>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</si>
  <si>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</si>
  <si>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</si>
  <si>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</si>
  <si>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</si>
  <si>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</si>
  <si>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</si>
  <si>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</si>
  <si>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</si>
  <si>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</si>
  <si>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</si>
  <si>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</si>
  <si>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</si>
  <si>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</si>
  <si>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</si>
  <si>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</si>
  <si>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</si>
  <si>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</si>
  <si>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</si>
  <si>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</si>
  <si>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</si>
  <si>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</si>
  <si>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</si>
  <si>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</si>
  <si>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</si>
  <si>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</si>
  <si>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</si>
  <si>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</si>
  <si>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</si>
  <si>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</si>
  <si>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</si>
  <si>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</si>
  <si>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</si>
  <si>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</si>
  <si>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</si>
  <si>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</si>
  <si>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</si>
  <si>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</si>
  <si>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</si>
  <si>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</si>
  <si>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</si>
  <si>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</si>
  <si>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</si>
  <si>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</si>
  <si>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</si>
  <si>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</si>
  <si>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</si>
  <si>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</si>
  <si>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</si>
  <si>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</si>
  <si>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</si>
  <si>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</si>
  <si>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</si>
  <si>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</si>
  <si>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</si>
  <si>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</si>
  <si>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</si>
  <si>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</si>
  <si>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</si>
  <si>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</si>
  <si>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</si>
  <si>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</si>
  <si>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</si>
  <si>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</si>
  <si>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</si>
  <si>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</si>
  <si>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</si>
  <si>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</si>
  <si>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</si>
  <si>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</si>
  <si>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</si>
  <si>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</si>
  <si>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</si>
  <si>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</si>
  <si>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</si>
  <si>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</si>
  <si>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</si>
  <si>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</si>
  <si>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</si>
  <si>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</si>
  <si>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</si>
  <si>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</si>
  <si>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</si>
  <si>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</si>
  <si>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</si>
  <si>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</si>
  <si>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</si>
  <si>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</si>
  <si>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</si>
  <si>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</si>
  <si>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</si>
  <si>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</si>
  <si>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</si>
  <si>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</si>
  <si>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</si>
  <si>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</si>
  <si>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</si>
  <si>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</si>
  <si>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</si>
  <si>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</si>
  <si>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</si>
  <si>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</si>
  <si>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</si>
  <si>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</si>
  <si>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</si>
  <si>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</si>
  <si>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</si>
  <si>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</si>
  <si>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</si>
  <si>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</si>
  <si>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</si>
  <si>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</si>
  <si>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</si>
  <si>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</si>
  <si>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</si>
  <si>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</si>
  <si>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</si>
  <si>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</si>
  <si>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</si>
  <si>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</si>
  <si>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</si>
  <si>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</si>
  <si>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</si>
  <si>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</si>
  <si>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</si>
  <si>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</si>
  <si>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</si>
  <si>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</si>
  <si>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</si>
  <si>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</si>
  <si>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</si>
  <si>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</si>
  <si>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</si>
  <si>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</si>
  <si>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</si>
  <si>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</si>
  <si>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</si>
  <si>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</si>
  <si>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</si>
  <si>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</si>
  <si>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</si>
  <si>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</si>
  <si>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</si>
  <si>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</si>
  <si>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</si>
  <si>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</si>
  <si>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</si>
  <si>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</si>
  <si>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</si>
  <si>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</si>
  <si>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</si>
  <si>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</si>
  <si>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</si>
  <si>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</si>
  <si>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</si>
  <si>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</si>
  <si>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PgDip Adult Nursing (pre-Registration)</t>
  </si>
  <si>
    <t>MA Fundraising</t>
  </si>
  <si>
    <t>PGDip Fundraising</t>
  </si>
  <si>
    <t>PGCert Fundraising</t>
  </si>
  <si>
    <t>PGCert Performance</t>
  </si>
  <si>
    <t>MA Social Work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</si>
  <si>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</si>
  <si>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</si>
  <si>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</si>
  <si>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</si>
  <si>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</si>
  <si>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</si>
  <si>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</si>
  <si>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</si>
  <si>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</si>
  <si>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</si>
  <si>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</si>
  <si>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</si>
  <si>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</si>
  <si>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Home 2025/26 Annual Fee
(unless otherwise indicated)</t>
  </si>
  <si>
    <t>2025/26 Price per credit</t>
  </si>
  <si>
    <t>MA Performance and Environment</t>
  </si>
  <si>
    <t xml:space="preserve">MA Education (Online) </t>
  </si>
  <si>
    <t>MA Devised Theatre - with The Paper Birds</t>
  </si>
  <si>
    <t>MA Acting for Film</t>
  </si>
  <si>
    <t>English and Creative Writing</t>
  </si>
  <si>
    <t>Sport</t>
  </si>
  <si>
    <t>Health</t>
  </si>
  <si>
    <t>MSc Criminology</t>
  </si>
  <si>
    <t>MSc HRM and Organisational Psychology</t>
  </si>
  <si>
    <t>MSc Coaching Psychology</t>
  </si>
  <si>
    <t>MA Musical Theatre</t>
  </si>
  <si>
    <t>Postgraduate Diploma Mental Health Nursing (Pre-Registration)</t>
  </si>
  <si>
    <t>MA Advanced CGI &amp; VFX</t>
  </si>
  <si>
    <t>MFA Advanced CGI &amp; VFX</t>
  </si>
  <si>
    <t>LLM Criminal Law and Criminal Justice</t>
  </si>
  <si>
    <t>Childhood, Education and Social Work</t>
  </si>
  <si>
    <t>Business</t>
  </si>
  <si>
    <t>International 2025/26 Annual Fee (unless otherwise indicated)</t>
  </si>
  <si>
    <t>2025/26 Cost per Credit</t>
  </si>
  <si>
    <t xml:space="preserve">MA Theatre and Performance </t>
  </si>
  <si>
    <t xml:space="preserve">Psychology, Business and Human Sciences </t>
  </si>
  <si>
    <t>PGCert: Practice Education</t>
  </si>
  <si>
    <t>MA Counselling and Psychotherapy</t>
  </si>
  <si>
    <t>Per year</t>
  </si>
  <si>
    <t>MRes Health (Named Routes) including ‘Integrated Caring Science’ and ‘Social Care’</t>
  </si>
  <si>
    <t>MSc Advanced Professional Practice (Clinically based modules)</t>
  </si>
  <si>
    <t>MSc Advanced Professional Practice (Classroom based modules)</t>
  </si>
  <si>
    <t>Msc (Top up)  Adult Nursing</t>
  </si>
  <si>
    <t>History, International Relations and Politics</t>
  </si>
  <si>
    <t>MA Cultural History</t>
  </si>
  <si>
    <t>MA English Literature</t>
  </si>
  <si>
    <t>MA Music Performance (Distance Learning)</t>
  </si>
  <si>
    <t>2 year course - cost per year</t>
  </si>
  <si>
    <t>One year full time</t>
  </si>
  <si>
    <t>PGCE</t>
  </si>
  <si>
    <t>iPGCE with iQTS</t>
  </si>
  <si>
    <t>iQTS</t>
  </si>
  <si>
    <t>QTS - Assessment Only Route</t>
  </si>
  <si>
    <t>MSc Neuropsychology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</si>
</sst>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1FBE1"/>
        <bgColor indexed="64"/>
      </patternFill>
    </fill>
  </fills>
  <borders count="17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130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top" wrapText="1" indent="4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3" fontId="8" fillId="0" borderId="4" xfId="0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2"/>
    </xf>
    <xf numFmtId="0" fontId="3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 indent="1"/>
    </xf>
    <xf numFmtId="0" fontId="6" fillId="0" borderId="3" xfId="0" applyFont="1" applyBorder="1" applyAlignment="1">
      <alignment horizontal="left" vertical="top" wrapText="1" indent="3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left" vertical="center" indent="2" shrinkToFit="1"/>
    </xf>
    <xf numFmtId="1" fontId="8" fillId="0" borderId="0" xfId="0" applyNumberFormat="1" applyFont="1" applyAlignment="1">
      <alignment horizontal="right" vertical="center" shrinkToFit="1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3" fontId="2" fillId="7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right" vertical="center" shrinkToFit="1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2" xfId="0" applyNumberFormat="1" applyFont="1" applyBorder="1" applyAlignment="1">
      <alignment horizontal="right" vertical="top" shrinkToFit="1"/>
    </xf>
    <xf numFmtId="3" fontId="8" fillId="0" borderId="2" xfId="0" applyNumberFormat="1" applyFont="1" applyBorder="1" applyAlignment="1">
      <alignment horizontal="right" shrinkToFit="1"/>
    </xf>
    <xf numFmtId="3" fontId="8" fillId="0" borderId="2" xfId="0" applyNumberFormat="1" applyFont="1" applyBorder="1" applyAlignment="1">
      <alignment horizontal="left" vertical="top" indent="1" shrinkToFit="1"/>
    </xf>
    <xf numFmtId="3" fontId="8" fillId="0" borderId="2" xfId="0" applyNumberFormat="1" applyFont="1" applyBorder="1" applyAlignment="1">
      <alignment horizontal="left" vertical="center" indent="1" shrinkToFit="1"/>
    </xf>
    <xf numFmtId="0" fontId="6" fillId="0" borderId="19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3" fontId="8" fillId="0" borderId="22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top" wrapText="1" indent="1"/>
    </xf>
    <xf numFmtId="3" fontId="8" fillId="0" borderId="24" xfId="0" applyNumberFormat="1" applyFont="1" applyBorder="1" applyAlignment="1">
      <alignment horizontal="right" vertical="top" shrinkToFit="1"/>
    </xf>
    <xf numFmtId="0" fontId="6" fillId="0" borderId="23" xfId="0" applyFont="1" applyBorder="1" applyAlignment="1">
      <alignment horizontal="left" vertical="center" wrapText="1" indent="1"/>
    </xf>
    <xf numFmtId="3" fontId="8" fillId="0" borderId="24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wrapText="1" indent="1"/>
    </xf>
    <xf numFmtId="3" fontId="8" fillId="0" borderId="24" xfId="0" applyNumberFormat="1" applyFont="1" applyBorder="1" applyAlignment="1">
      <alignment horizontal="right" shrinkToFit="1"/>
    </xf>
    <xf numFmtId="3" fontId="8" fillId="0" borderId="24" xfId="0" applyNumberFormat="1" applyFont="1" applyBorder="1" applyAlignment="1">
      <alignment horizontal="left" vertical="center" indent="2" shrinkToFit="1"/>
    </xf>
    <xf numFmtId="3" fontId="8" fillId="0" borderId="24" xfId="0" applyNumberFormat="1" applyFont="1" applyBorder="1" applyAlignment="1">
      <alignment horizontal="left" vertical="top" indent="2" shrinkToFit="1"/>
    </xf>
    <xf numFmtId="0" fontId="3" fillId="0" borderId="27" xfId="0" applyFont="1" applyBorder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2" fontId="8" fillId="6" borderId="8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65" fontId="8" fillId="6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top"/>
    </xf>
    <xf numFmtId="4" fontId="2" fillId="7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8" xfId="0" applyFont="1" applyFill="1" applyBorder="1" applyAlignment="1">
      <alignment horizontal="left" vertical="top"/>
    </xf>
    <xf numFmtId="4" fontId="3" fillId="6" borderId="8" xfId="0" applyNumberFormat="1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shrinkToFit="1"/>
    </xf>
    <xf numFmtId="4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center"/>
    </xf>
    <xf numFmtId="3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5" fillId="2" borderId="32" xfId="0" applyFont="1" applyFill="1" applyBorder="1" applyAlignment="1">
      <alignment horizontal="center" vertical="center" wrapText="1"/>
    </xf>
    <xf numFmtId="2" fontId="5" fillId="5" borderId="35" xfId="0" applyNumberFormat="1" applyFont="1" applyFill="1" applyBorder="1" applyAlignment="1">
      <alignment horizontal="center" vertical="top" wrapText="1"/>
    </xf>
    <xf numFmtId="0" fontId="11" fillId="8" borderId="3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 indent="4"/>
    </xf>
    <xf numFmtId="3" fontId="8" fillId="0" borderId="38" xfId="0" applyNumberFormat="1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wrapText="1" indent="1"/>
    </xf>
    <xf numFmtId="3" fontId="8" fillId="0" borderId="40" xfId="0" applyNumberFormat="1" applyFont="1" applyBorder="1" applyAlignment="1">
      <alignment horizontal="right" vertical="center" shrinkToFit="1"/>
    </xf>
    <xf numFmtId="9" fontId="11" fillId="8" borderId="3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1" fontId="8" fillId="0" borderId="24" xfId="0" applyNumberFormat="1" applyFont="1" applyBorder="1" applyAlignment="1">
      <alignment horizontal="center" vertical="center" shrinkToFit="1"/>
    </xf>
    <xf numFmtId="1" fontId="8" fillId="0" borderId="41" xfId="0" applyNumberFormat="1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/>
    </xf>
    <xf numFmtId="3" fontId="2" fillId="12" borderId="0" xfId="0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5" fontId="8" fillId="12" borderId="0" xfId="0" applyNumberFormat="1" applyFont="1" applyFill="1" applyAlignment="1">
      <alignment horizontal="center" vertical="center"/>
    </xf>
    <xf numFmtId="3" fontId="3" fillId="12" borderId="0" xfId="0" applyNumberFormat="1" applyFont="1" applyFill="1" applyAlignment="1">
      <alignment horizontal="center"/>
    </xf>
    <xf numFmtId="4" fontId="3" fillId="6" borderId="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2" fontId="8" fillId="12" borderId="0" xfId="0" applyNumberFormat="1" applyFont="1" applyFill="1" applyAlignment="1">
      <alignment horizontal="center" vertical="center" shrinkToFit="1"/>
    </xf>
    <xf numFmtId="4" fontId="3" fillId="12" borderId="2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top" wrapText="1" indent="1"/>
    </xf>
    <xf numFmtId="0" fontId="3" fillId="0" borderId="47" xfId="0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3" fontId="8" fillId="9" borderId="24" xfId="0" applyNumberFormat="1" applyFont="1" applyFill="1" applyBorder="1" applyAlignment="1">
      <alignment horizontal="center" vertical="center" shrinkToFit="1"/>
    </xf>
    <xf numFmtId="4" fontId="2" fillId="7" borderId="50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3" fontId="8" fillId="0" borderId="24" xfId="0" applyNumberFormat="1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left" vertical="center" wrapText="1" indent="1"/>
    </xf>
    <xf numFmtId="0" fontId="6" fillId="0" borderId="5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166" fontId="3" fillId="6" borderId="9" xfId="1" applyNumberFormat="1" applyFont="1" applyFill="1" applyBorder="1" applyAlignment="1">
      <alignment horizontal="center" vertical="center"/>
    </xf>
    <xf numFmtId="166" fontId="11" fillId="8" borderId="37" xfId="1" applyNumberFormat="1" applyFont="1" applyFill="1" applyBorder="1" applyAlignment="1">
      <alignment horizontal="center" vertical="center"/>
    </xf>
    <xf numFmtId="166" fontId="3" fillId="12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left" wrapText="1"/>
    </xf>
    <xf numFmtId="0" fontId="6" fillId="0" borderId="21" xfId="0" applyFont="1" applyBorder="1" applyAlignment="1">
      <alignment horizontal="left" vertical="top" wrapText="1" indent="1"/>
    </xf>
    <xf numFmtId="3" fontId="8" fillId="0" borderId="61" xfId="0" applyNumberFormat="1" applyFont="1" applyBorder="1" applyAlignment="1">
      <alignment horizontal="right" vertical="top" shrinkToFit="1"/>
    </xf>
    <xf numFmtId="3" fontId="8" fillId="0" borderId="22" xfId="0" applyNumberFormat="1" applyFont="1" applyBorder="1" applyAlignment="1">
      <alignment horizontal="right" vertical="top" shrinkToFit="1"/>
    </xf>
    <xf numFmtId="2" fontId="8" fillId="0" borderId="50" xfId="0" applyNumberFormat="1" applyFont="1" applyBorder="1" applyAlignment="1">
      <alignment horizontal="right" vertical="center" shrinkToFit="1"/>
    </xf>
    <xf numFmtId="0" fontId="6" fillId="0" borderId="50" xfId="0" applyFont="1" applyBorder="1" applyAlignment="1">
      <alignment horizontal="left" vertical="center" wrapText="1" indent="1"/>
    </xf>
    <xf numFmtId="3" fontId="2" fillId="7" borderId="50" xfId="0" applyNumberFormat="1" applyFont="1" applyFill="1" applyBorder="1" applyAlignment="1">
      <alignment horizontal="center" vertical="center"/>
    </xf>
    <xf numFmtId="165" fontId="8" fillId="0" borderId="50" xfId="0" applyNumberFormat="1" applyFont="1" applyBorder="1" applyAlignment="1">
      <alignment horizontal="center" vertical="center"/>
    </xf>
    <xf numFmtId="166" fontId="3" fillId="0" borderId="50" xfId="1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4" fontId="3" fillId="13" borderId="63" xfId="0" applyNumberFormat="1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3" fontId="8" fillId="0" borderId="66" xfId="0" applyNumberFormat="1" applyFont="1" applyBorder="1" applyAlignment="1">
      <alignment horizontal="right" vertical="center" shrinkToFit="1"/>
    </xf>
    <xf numFmtId="3" fontId="8" fillId="0" borderId="57" xfId="0" applyNumberFormat="1" applyFont="1" applyBorder="1" applyAlignment="1">
      <alignment horizontal="right" vertical="center" shrinkToFit="1"/>
    </xf>
    <xf numFmtId="2" fontId="8" fillId="0" borderId="26" xfId="0" applyNumberFormat="1" applyFont="1" applyBorder="1" applyAlignment="1">
      <alignment horizontal="right" vertical="center" shrinkToFit="1"/>
    </xf>
    <xf numFmtId="0" fontId="6" fillId="0" borderId="26" xfId="0" applyFont="1" applyBorder="1" applyAlignment="1">
      <alignment horizontal="left" vertical="center" wrapText="1" indent="1"/>
    </xf>
    <xf numFmtId="3" fontId="2" fillId="7" borderId="26" xfId="0" applyNumberFormat="1" applyFont="1" applyFill="1" applyBorder="1" applyAlignment="1">
      <alignment horizontal="center" vertical="center"/>
    </xf>
    <xf numFmtId="164" fontId="2" fillId="7" borderId="26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166" fontId="3" fillId="0" borderId="26" xfId="1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left" vertical="top" wrapText="1" indent="1"/>
    </xf>
    <xf numFmtId="0" fontId="3" fillId="0" borderId="60" xfId="0" applyFont="1" applyBorder="1" applyAlignment="1">
      <alignment horizontal="left" vertical="center" wrapText="1"/>
    </xf>
    <xf numFmtId="3" fontId="8" fillId="0" borderId="61" xfId="0" applyNumberFormat="1" applyFont="1" applyBorder="1" applyAlignment="1">
      <alignment horizontal="right" vertical="center" shrinkToFit="1"/>
    </xf>
    <xf numFmtId="0" fontId="6" fillId="0" borderId="65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left" wrapText="1"/>
    </xf>
    <xf numFmtId="0" fontId="6" fillId="0" borderId="56" xfId="0" applyFont="1" applyBorder="1" applyAlignment="1">
      <alignment horizontal="left" vertical="top" wrapText="1" indent="1"/>
    </xf>
    <xf numFmtId="3" fontId="8" fillId="0" borderId="66" xfId="0" applyNumberFormat="1" applyFont="1" applyBorder="1" applyAlignment="1">
      <alignment horizontal="right" vertical="top" shrinkToFit="1"/>
    </xf>
    <xf numFmtId="3" fontId="8" fillId="0" borderId="57" xfId="0" applyNumberFormat="1" applyFont="1" applyBorder="1" applyAlignment="1">
      <alignment horizontal="right" vertical="top" shrinkToFit="1"/>
    </xf>
    <xf numFmtId="0" fontId="5" fillId="2" borderId="59" xfId="0" applyFont="1" applyFill="1" applyBorder="1" applyAlignment="1">
      <alignment horizontal="left" vertical="center" wrapText="1" indent="1"/>
    </xf>
    <xf numFmtId="0" fontId="5" fillId="2" borderId="67" xfId="0" applyFont="1" applyFill="1" applyBorder="1" applyAlignment="1">
      <alignment horizontal="center" vertical="center" wrapText="1"/>
    </xf>
    <xf numFmtId="9" fontId="11" fillId="8" borderId="50" xfId="0" applyNumberFormat="1" applyFont="1" applyFill="1" applyBorder="1" applyAlignment="1">
      <alignment horizontal="center" vertical="center" wrapText="1"/>
    </xf>
    <xf numFmtId="2" fontId="5" fillId="5" borderId="50" xfId="0" applyNumberFormat="1" applyFont="1" applyFill="1" applyBorder="1" applyAlignment="1">
      <alignment horizontal="center" vertical="top" wrapText="1"/>
    </xf>
    <xf numFmtId="0" fontId="11" fillId="8" borderId="70" xfId="0" applyFont="1" applyFill="1" applyBorder="1" applyAlignment="1">
      <alignment horizontal="center" vertical="center"/>
    </xf>
    <xf numFmtId="166" fontId="11" fillId="8" borderId="71" xfId="1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left" vertical="top" wrapText="1" indent="4"/>
    </xf>
    <xf numFmtId="0" fontId="6" fillId="0" borderId="6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 indent="1"/>
    </xf>
    <xf numFmtId="3" fontId="8" fillId="0" borderId="61" xfId="0" applyNumberFormat="1" applyFont="1" applyBorder="1" applyAlignment="1">
      <alignment horizontal="right" shrinkToFit="1"/>
    </xf>
    <xf numFmtId="3" fontId="8" fillId="0" borderId="22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left" vertical="center" wrapText="1"/>
    </xf>
    <xf numFmtId="3" fontId="8" fillId="0" borderId="61" xfId="0" applyNumberFormat="1" applyFont="1" applyBorder="1" applyAlignment="1">
      <alignment horizontal="left" vertical="top" indent="1" shrinkToFit="1"/>
    </xf>
    <xf numFmtId="3" fontId="8" fillId="0" borderId="22" xfId="0" applyNumberFormat="1" applyFont="1" applyBorder="1" applyAlignment="1">
      <alignment horizontal="left" vertical="top" indent="1" shrinkToFit="1"/>
    </xf>
    <xf numFmtId="3" fontId="8" fillId="0" borderId="57" xfId="0" applyNumberFormat="1" applyFont="1" applyBorder="1" applyAlignment="1">
      <alignment horizontal="left" vertical="center" indent="2" shrinkToFit="1"/>
    </xf>
    <xf numFmtId="0" fontId="6" fillId="0" borderId="20" xfId="0" applyFont="1" applyBorder="1" applyAlignment="1">
      <alignment horizontal="center" vertical="top" wrapText="1"/>
    </xf>
    <xf numFmtId="4" fontId="3" fillId="7" borderId="28" xfId="0" applyNumberFormat="1" applyFont="1" applyFill="1" applyBorder="1" applyAlignment="1">
      <alignment horizontal="center" vertical="center"/>
    </xf>
    <xf numFmtId="1" fontId="8" fillId="13" borderId="63" xfId="0" applyNumberFormat="1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left" vertical="top" wrapText="1" indent="2"/>
    </xf>
    <xf numFmtId="3" fontId="8" fillId="0" borderId="66" xfId="0" applyNumberFormat="1" applyFont="1" applyBorder="1" applyAlignment="1">
      <alignment horizontal="left" vertical="center" indent="1" shrinkToFit="1"/>
    </xf>
    <xf numFmtId="0" fontId="9" fillId="0" borderId="5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left" vertical="top" wrapText="1"/>
    </xf>
    <xf numFmtId="3" fontId="8" fillId="0" borderId="76" xfId="0" applyNumberFormat="1" applyFont="1" applyBorder="1" applyAlignment="1">
      <alignment horizontal="center" vertical="center" shrinkToFit="1"/>
    </xf>
    <xf numFmtId="2" fontId="8" fillId="0" borderId="50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 indent="1"/>
    </xf>
    <xf numFmtId="0" fontId="6" fillId="0" borderId="77" xfId="0" applyFont="1" applyBorder="1" applyAlignment="1">
      <alignment horizontal="left" wrapText="1" indent="1"/>
    </xf>
    <xf numFmtId="0" fontId="3" fillId="0" borderId="7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3" fontId="8" fillId="0" borderId="79" xfId="0" applyNumberFormat="1" applyFont="1" applyBorder="1" applyAlignment="1">
      <alignment horizontal="center" vertical="center" shrinkToFit="1"/>
    </xf>
    <xf numFmtId="2" fontId="8" fillId="0" borderId="26" xfId="0" applyNumberFormat="1" applyFont="1" applyBorder="1" applyAlignment="1">
      <alignment horizontal="center" shrinkToFit="1"/>
    </xf>
    <xf numFmtId="0" fontId="8" fillId="0" borderId="26" xfId="0" applyFont="1" applyBorder="1" applyAlignment="1">
      <alignment horizontal="center"/>
    </xf>
    <xf numFmtId="3" fontId="2" fillId="7" borderId="26" xfId="0" applyNumberFormat="1" applyFont="1" applyFill="1" applyBorder="1" applyAlignment="1">
      <alignment horizontal="center"/>
    </xf>
    <xf numFmtId="164" fontId="2" fillId="7" borderId="26" xfId="0" applyNumberFormat="1" applyFont="1" applyFill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4" fontId="2" fillId="7" borderId="26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top" wrapText="1" indent="1"/>
    </xf>
    <xf numFmtId="4" fontId="2" fillId="0" borderId="50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shrinkToFit="1"/>
    </xf>
    <xf numFmtId="3" fontId="8" fillId="0" borderId="22" xfId="0" applyNumberFormat="1" applyFont="1" applyBorder="1" applyAlignment="1">
      <alignment horizontal="center" vertical="center" shrinkToFit="1"/>
    </xf>
    <xf numFmtId="3" fontId="8" fillId="9" borderId="22" xfId="0" applyNumberFormat="1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3" fontId="8" fillId="0" borderId="48" xfId="0" applyNumberFormat="1" applyFont="1" applyBorder="1" applyAlignment="1">
      <alignment horizontal="right" vertical="top" shrinkToFit="1"/>
    </xf>
    <xf numFmtId="164" fontId="2" fillId="7" borderId="35" xfId="0" applyNumberFormat="1" applyFont="1" applyFill="1" applyBorder="1" applyAlignment="1">
      <alignment horizontal="center" vertical="center"/>
    </xf>
    <xf numFmtId="4" fontId="3" fillId="5" borderId="58" xfId="0" applyNumberFormat="1" applyFont="1" applyFill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3" fillId="13" borderId="73" xfId="0" applyNumberFormat="1" applyFont="1" applyFill="1" applyBorder="1" applyAlignment="1">
      <alignment horizontal="center" vertical="center"/>
    </xf>
    <xf numFmtId="4" fontId="3" fillId="13" borderId="86" xfId="0" applyNumberFormat="1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58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 indent="1"/>
    </xf>
    <xf numFmtId="2" fontId="8" fillId="0" borderId="35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left" vertical="center" wrapText="1" indent="1"/>
    </xf>
    <xf numFmtId="3" fontId="2" fillId="7" borderId="35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166" fontId="3" fillId="0" borderId="35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left" vertical="top" wrapText="1" indent="1"/>
    </xf>
    <xf numFmtId="3" fontId="8" fillId="3" borderId="48" xfId="0" applyNumberFormat="1" applyFont="1" applyFill="1" applyBorder="1" applyAlignment="1">
      <alignment horizontal="right" vertical="top" shrinkToFit="1"/>
    </xf>
    <xf numFmtId="3" fontId="8" fillId="13" borderId="88" xfId="0" applyNumberFormat="1" applyFont="1" applyFill="1" applyBorder="1" applyAlignment="1">
      <alignment horizontal="center" vertical="center" shrinkToFit="1"/>
    </xf>
    <xf numFmtId="166" fontId="3" fillId="0" borderId="49" xfId="1" applyNumberFormat="1" applyFont="1" applyFill="1" applyBorder="1" applyAlignment="1">
      <alignment horizontal="center" vertical="center"/>
    </xf>
    <xf numFmtId="4" fontId="3" fillId="13" borderId="71" xfId="0" applyNumberFormat="1" applyFont="1" applyFill="1" applyBorder="1" applyAlignment="1">
      <alignment horizontal="center" vertical="center"/>
    </xf>
    <xf numFmtId="166" fontId="3" fillId="0" borderId="52" xfId="1" applyNumberFormat="1" applyFont="1" applyFill="1" applyBorder="1" applyAlignment="1">
      <alignment horizontal="center" vertical="center"/>
    </xf>
    <xf numFmtId="4" fontId="3" fillId="13" borderId="89" xfId="0" applyNumberFormat="1" applyFont="1" applyFill="1" applyBorder="1" applyAlignment="1">
      <alignment horizontal="center" vertical="center"/>
    </xf>
    <xf numFmtId="166" fontId="3" fillId="0" borderId="25" xfId="1" applyNumberFormat="1" applyFont="1" applyFill="1" applyBorder="1" applyAlignment="1">
      <alignment horizontal="center" vertical="center"/>
    </xf>
    <xf numFmtId="165" fontId="3" fillId="13" borderId="30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 shrinkToFit="1"/>
    </xf>
    <xf numFmtId="3" fontId="8" fillId="4" borderId="4" xfId="0" applyNumberFormat="1" applyFont="1" applyFill="1" applyBorder="1" applyAlignment="1">
      <alignment horizontal="center" vertical="center" wrapText="1" shrinkToFit="1"/>
    </xf>
    <xf numFmtId="166" fontId="3" fillId="0" borderId="9" xfId="1" applyNumberFormat="1" applyFont="1" applyFill="1" applyBorder="1" applyAlignment="1">
      <alignment horizontal="center" vertical="center"/>
    </xf>
    <xf numFmtId="0" fontId="6" fillId="0" borderId="94" xfId="0" applyFont="1" applyBorder="1" applyAlignment="1">
      <alignment horizontal="center" vertical="top" wrapText="1"/>
    </xf>
    <xf numFmtId="1" fontId="8" fillId="0" borderId="20" xfId="0" applyNumberFormat="1" applyFont="1" applyBorder="1" applyAlignment="1">
      <alignment horizontal="center" vertical="center" shrinkToFit="1"/>
    </xf>
    <xf numFmtId="1" fontId="8" fillId="0" borderId="55" xfId="0" applyNumberFormat="1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top" wrapText="1" indent="1"/>
    </xf>
    <xf numFmtId="0" fontId="3" fillId="0" borderId="91" xfId="0" applyFont="1" applyBorder="1" applyAlignment="1">
      <alignment horizontal="left" vertical="top"/>
    </xf>
    <xf numFmtId="0" fontId="3" fillId="0" borderId="104" xfId="0" applyFont="1" applyBorder="1" applyAlignment="1">
      <alignment horizontal="left" wrapText="1"/>
    </xf>
    <xf numFmtId="0" fontId="6" fillId="0" borderId="25" xfId="0" applyFont="1" applyBorder="1" applyAlignment="1">
      <alignment horizontal="left" vertical="top" wrapText="1" indent="1"/>
    </xf>
    <xf numFmtId="4" fontId="3" fillId="13" borderId="90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3" fontId="15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4" fontId="16" fillId="5" borderId="29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right" vertical="top" shrinkToFi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wrapText="1"/>
    </xf>
    <xf numFmtId="4" fontId="17" fillId="13" borderId="29" xfId="0" applyNumberFormat="1" applyFont="1" applyFill="1" applyBorder="1" applyAlignment="1">
      <alignment horizontal="center"/>
    </xf>
    <xf numFmtId="4" fontId="17" fillId="13" borderId="30" xfId="0" applyNumberFormat="1" applyFont="1" applyFill="1" applyBorder="1" applyAlignment="1">
      <alignment horizontal="center"/>
    </xf>
    <xf numFmtId="4" fontId="3" fillId="5" borderId="90" xfId="0" applyNumberFormat="1" applyFont="1" applyFill="1" applyBorder="1" applyAlignment="1">
      <alignment horizontal="center"/>
    </xf>
    <xf numFmtId="4" fontId="16" fillId="5" borderId="30" xfId="0" applyNumberFormat="1" applyFont="1" applyFill="1" applyBorder="1" applyAlignment="1">
      <alignment horizontal="center"/>
    </xf>
    <xf numFmtId="0" fontId="11" fillId="0" borderId="92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3" fontId="8" fillId="0" borderId="13" xfId="0" applyNumberFormat="1" applyFont="1" applyBorder="1" applyAlignment="1">
      <alignment horizontal="center" vertical="center" shrinkToFit="1"/>
    </xf>
    <xf numFmtId="4" fontId="3" fillId="5" borderId="100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4" fontId="3" fillId="13" borderId="100" xfId="0" applyNumberFormat="1" applyFont="1" applyFill="1" applyBorder="1" applyAlignment="1">
      <alignment horizontal="center"/>
    </xf>
    <xf numFmtId="0" fontId="8" fillId="0" borderId="106" xfId="0" applyFont="1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2" fontId="8" fillId="0" borderId="50" xfId="0" applyNumberFormat="1" applyFont="1" applyBorder="1" applyAlignment="1">
      <alignment horizontal="center" shrinkToFit="1"/>
    </xf>
    <xf numFmtId="0" fontId="8" fillId="0" borderId="50" xfId="0" applyFont="1" applyBorder="1" applyAlignment="1">
      <alignment horizontal="center"/>
    </xf>
    <xf numFmtId="3" fontId="2" fillId="7" borderId="50" xfId="0" applyNumberFormat="1" applyFont="1" applyFill="1" applyBorder="1" applyAlignment="1">
      <alignment horizontal="center"/>
    </xf>
    <xf numFmtId="164" fontId="2" fillId="7" borderId="50" xfId="0" applyNumberFormat="1" applyFont="1" applyFill="1" applyBorder="1" applyAlignment="1">
      <alignment horizontal="center"/>
    </xf>
    <xf numFmtId="4" fontId="3" fillId="5" borderId="73" xfId="0" applyNumberFormat="1" applyFont="1" applyFill="1" applyBorder="1" applyAlignment="1">
      <alignment horizontal="center"/>
    </xf>
    <xf numFmtId="3" fontId="3" fillId="0" borderId="107" xfId="0" applyNumberFormat="1" applyFont="1" applyBorder="1" applyAlignment="1">
      <alignment horizontal="center"/>
    </xf>
    <xf numFmtId="166" fontId="3" fillId="0" borderId="107" xfId="1" applyNumberFormat="1" applyFont="1" applyFill="1" applyBorder="1" applyAlignment="1">
      <alignment horizontal="center"/>
    </xf>
    <xf numFmtId="0" fontId="8" fillId="0" borderId="108" xfId="0" applyFont="1" applyBorder="1" applyAlignment="1">
      <alignment horizontal="left" vertical="top"/>
    </xf>
    <xf numFmtId="0" fontId="3" fillId="0" borderId="105" xfId="0" applyFont="1" applyBorder="1" applyAlignment="1">
      <alignment horizontal="left" wrapText="1"/>
    </xf>
    <xf numFmtId="0" fontId="6" fillId="0" borderId="105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top" wrapText="1"/>
    </xf>
    <xf numFmtId="0" fontId="9" fillId="4" borderId="65" xfId="0" applyFont="1" applyFill="1" applyBorder="1" applyAlignment="1">
      <alignment horizontal="left" vertical="top" wrapText="1"/>
    </xf>
    <xf numFmtId="0" fontId="9" fillId="4" borderId="56" xfId="0" applyFont="1" applyFill="1" applyBorder="1" applyAlignment="1">
      <alignment horizontal="left" vertical="center" wrapText="1" indent="1"/>
    </xf>
    <xf numFmtId="3" fontId="14" fillId="4" borderId="55" xfId="0" applyNumberFormat="1" applyFont="1" applyFill="1" applyBorder="1" applyAlignment="1">
      <alignment horizontal="left" vertical="center" indent="2" shrinkToFit="1"/>
    </xf>
    <xf numFmtId="2" fontId="14" fillId="0" borderId="26" xfId="0" applyNumberFormat="1" applyFont="1" applyBorder="1" applyAlignment="1">
      <alignment horizontal="center" shrinkToFit="1"/>
    </xf>
    <xf numFmtId="0" fontId="14" fillId="0" borderId="26" xfId="0" applyFont="1" applyBorder="1" applyAlignment="1">
      <alignment horizontal="center"/>
    </xf>
    <xf numFmtId="3" fontId="15" fillId="7" borderId="26" xfId="0" applyNumberFormat="1" applyFont="1" applyFill="1" applyBorder="1" applyAlignment="1">
      <alignment horizontal="center"/>
    </xf>
    <xf numFmtId="164" fontId="15" fillId="7" borderId="26" xfId="0" applyNumberFormat="1" applyFont="1" applyFill="1" applyBorder="1" applyAlignment="1">
      <alignment horizontal="center"/>
    </xf>
    <xf numFmtId="165" fontId="14" fillId="0" borderId="26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/>
    </xf>
    <xf numFmtId="166" fontId="16" fillId="0" borderId="26" xfId="1" applyNumberFormat="1" applyFont="1" applyFill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4" fontId="3" fillId="7" borderId="90" xfId="0" applyNumberFormat="1" applyFont="1" applyFill="1" applyBorder="1" applyAlignment="1">
      <alignment horizontal="center" vertical="center"/>
    </xf>
    <xf numFmtId="165" fontId="8" fillId="0" borderId="90" xfId="0" applyNumberFormat="1" applyFont="1" applyBorder="1" applyAlignment="1">
      <alignment horizontal="center" vertical="center"/>
    </xf>
    <xf numFmtId="165" fontId="8" fillId="0" borderId="98" xfId="0" applyNumberFormat="1" applyFont="1" applyBorder="1" applyAlignment="1">
      <alignment horizontal="center" vertical="center"/>
    </xf>
    <xf numFmtId="165" fontId="8" fillId="0" borderId="91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top"/>
    </xf>
    <xf numFmtId="3" fontId="8" fillId="0" borderId="40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3" fontId="8" fillId="9" borderId="40" xfId="0" applyNumberFormat="1" applyFont="1" applyFill="1" applyBorder="1" applyAlignment="1">
      <alignment horizontal="center" vertical="center" shrinkToFit="1"/>
    </xf>
    <xf numFmtId="4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3" fontId="8" fillId="0" borderId="4" xfId="0" applyNumberFormat="1" applyFont="1" applyBorder="1" applyAlignment="1">
      <alignment horizontal="center" vertical="top" shrinkToFit="1"/>
    </xf>
    <xf numFmtId="3" fontId="8" fillId="0" borderId="24" xfId="0" applyNumberFormat="1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wrapText="1"/>
    </xf>
    <xf numFmtId="3" fontId="8" fillId="9" borderId="24" xfId="0" applyNumberFormat="1" applyFont="1" applyFill="1" applyBorder="1" applyAlignment="1">
      <alignment horizontal="center" vertical="top" shrinkToFit="1"/>
    </xf>
    <xf numFmtId="3" fontId="8" fillId="0" borderId="105" xfId="0" applyNumberFormat="1" applyFont="1" applyBorder="1" applyAlignment="1">
      <alignment horizontal="center" vertical="top" shrinkToFit="1"/>
    </xf>
    <xf numFmtId="0" fontId="6" fillId="0" borderId="104" xfId="0" applyFont="1" applyBorder="1" applyAlignment="1">
      <alignment horizontal="center" vertical="top" wrapText="1"/>
    </xf>
    <xf numFmtId="3" fontId="8" fillId="0" borderId="27" xfId="0" applyNumberFormat="1" applyFont="1" applyBorder="1" applyAlignment="1">
      <alignment horizontal="center" vertical="top" shrinkToFit="1"/>
    </xf>
    <xf numFmtId="0" fontId="6" fillId="0" borderId="25" xfId="0" applyFont="1" applyBorder="1" applyAlignment="1">
      <alignment horizontal="center" vertical="top" wrapText="1"/>
    </xf>
    <xf numFmtId="3" fontId="8" fillId="9" borderId="27" xfId="0" applyNumberFormat="1" applyFont="1" applyFill="1" applyBorder="1" applyAlignment="1">
      <alignment horizontal="center" vertical="top" shrinkToFit="1"/>
    </xf>
    <xf numFmtId="4" fontId="8" fillId="0" borderId="25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top"/>
    </xf>
    <xf numFmtId="3" fontId="8" fillId="0" borderId="20" xfId="0" applyNumberFormat="1" applyFont="1" applyBorder="1" applyAlignment="1">
      <alignment horizontal="center" vertical="top" shrinkToFit="1"/>
    </xf>
    <xf numFmtId="0" fontId="6" fillId="0" borderId="21" xfId="0" applyFont="1" applyBorder="1" applyAlignment="1">
      <alignment horizontal="center" vertical="top" wrapText="1"/>
    </xf>
    <xf numFmtId="3" fontId="8" fillId="0" borderId="22" xfId="0" applyNumberFormat="1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wrapText="1"/>
    </xf>
    <xf numFmtId="3" fontId="8" fillId="9" borderId="22" xfId="0" applyNumberFormat="1" applyFont="1" applyFill="1" applyBorder="1" applyAlignment="1">
      <alignment horizontal="center" vertical="top" shrinkToFit="1"/>
    </xf>
    <xf numFmtId="3" fontId="8" fillId="0" borderId="4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center" wrapText="1"/>
    </xf>
    <xf numFmtId="3" fontId="8" fillId="0" borderId="24" xfId="0" applyNumberFormat="1" applyFont="1" applyBorder="1" applyAlignment="1">
      <alignment horizontal="center" shrinkToFit="1"/>
    </xf>
    <xf numFmtId="0" fontId="6" fillId="0" borderId="23" xfId="0" applyFont="1" applyBorder="1" applyAlignment="1">
      <alignment horizontal="center" wrapText="1"/>
    </xf>
    <xf numFmtId="3" fontId="8" fillId="9" borderId="24" xfId="0" applyNumberFormat="1" applyFont="1" applyFill="1" applyBorder="1" applyAlignment="1">
      <alignment horizontal="center" shrinkToFit="1"/>
    </xf>
    <xf numFmtId="3" fontId="8" fillId="0" borderId="55" xfId="0" applyNumberFormat="1" applyFont="1" applyBorder="1" applyAlignment="1">
      <alignment horizontal="center" vertical="top" shrinkToFit="1"/>
    </xf>
    <xf numFmtId="3" fontId="8" fillId="0" borderId="57" xfId="0" applyNumberFormat="1" applyFont="1" applyBorder="1" applyAlignment="1">
      <alignment horizontal="center" vertical="top" shrinkToFit="1"/>
    </xf>
    <xf numFmtId="0" fontId="6" fillId="0" borderId="54" xfId="0" applyFont="1" applyBorder="1" applyAlignment="1">
      <alignment horizontal="center" vertical="top" wrapText="1"/>
    </xf>
    <xf numFmtId="3" fontId="8" fillId="9" borderId="57" xfId="0" applyNumberFormat="1" applyFont="1" applyFill="1" applyBorder="1" applyAlignment="1">
      <alignment horizontal="center" vertical="top" shrinkToFit="1"/>
    </xf>
    <xf numFmtId="3" fontId="8" fillId="0" borderId="13" xfId="0" applyNumberFormat="1" applyFont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top" wrapText="1"/>
    </xf>
    <xf numFmtId="3" fontId="8" fillId="0" borderId="40" xfId="0" applyNumberFormat="1" applyFont="1" applyBorder="1" applyAlignment="1">
      <alignment horizontal="center" vertical="top" shrinkToFit="1"/>
    </xf>
    <xf numFmtId="0" fontId="6" fillId="0" borderId="39" xfId="0" applyFont="1" applyBorder="1" applyAlignment="1">
      <alignment horizontal="center" vertical="top" wrapText="1"/>
    </xf>
    <xf numFmtId="3" fontId="8" fillId="9" borderId="40" xfId="0" applyNumberFormat="1" applyFont="1" applyFill="1" applyBorder="1" applyAlignment="1">
      <alignment horizontal="center" vertical="top" shrinkToFit="1"/>
    </xf>
    <xf numFmtId="3" fontId="8" fillId="0" borderId="55" xfId="0" applyNumberFormat="1" applyFont="1" applyBorder="1" applyAlignment="1">
      <alignment horizontal="center" vertical="center" shrinkToFit="1"/>
    </xf>
    <xf numFmtId="3" fontId="8" fillId="0" borderId="57" xfId="0" applyNumberFormat="1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3" fontId="8" fillId="9" borderId="57" xfId="0" applyNumberFormat="1" applyFont="1" applyFill="1" applyBorder="1" applyAlignment="1">
      <alignment horizontal="center" vertical="center" shrinkToFit="1"/>
    </xf>
    <xf numFmtId="1" fontId="8" fillId="9" borderId="24" xfId="0" applyNumberFormat="1" applyFont="1" applyFill="1" applyBorder="1" applyAlignment="1">
      <alignment horizontal="center" vertical="center" shrinkToFit="1"/>
    </xf>
    <xf numFmtId="4" fontId="8" fillId="0" borderId="50" xfId="0" applyNumberFormat="1" applyFont="1" applyBorder="1" applyAlignment="1">
      <alignment horizontal="center" vertical="center" shrinkToFit="1"/>
    </xf>
    <xf numFmtId="4" fontId="8" fillId="0" borderId="2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1" fontId="8" fillId="0" borderId="13" xfId="0" applyNumberFormat="1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top" wrapText="1"/>
    </xf>
    <xf numFmtId="0" fontId="6" fillId="0" borderId="66" xfId="0" applyFont="1" applyBorder="1" applyAlignment="1">
      <alignment horizontal="center" vertical="top" wrapText="1"/>
    </xf>
    <xf numFmtId="4" fontId="8" fillId="0" borderId="109" xfId="0" applyNumberFormat="1" applyFont="1" applyBorder="1" applyAlignment="1">
      <alignment horizontal="center" vertical="center" shrinkToFit="1"/>
    </xf>
    <xf numFmtId="4" fontId="2" fillId="7" borderId="107" xfId="0" applyNumberFormat="1" applyFont="1" applyFill="1" applyBorder="1" applyAlignment="1">
      <alignment horizontal="center" vertical="center"/>
    </xf>
    <xf numFmtId="164" fontId="2" fillId="7" borderId="107" xfId="0" applyNumberFormat="1" applyFont="1" applyFill="1" applyBorder="1" applyAlignment="1">
      <alignment horizontal="center" vertical="center"/>
    </xf>
    <xf numFmtId="3" fontId="8" fillId="0" borderId="110" xfId="0" applyNumberFormat="1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wrapText="1"/>
    </xf>
    <xf numFmtId="3" fontId="8" fillId="0" borderId="112" xfId="0" applyNumberFormat="1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wrapText="1"/>
    </xf>
    <xf numFmtId="3" fontId="8" fillId="9" borderId="112" xfId="0" applyNumberFormat="1" applyFont="1" applyFill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top" wrapText="1" indent="1"/>
    </xf>
    <xf numFmtId="3" fontId="8" fillId="0" borderId="18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 wrapText="1"/>
    </xf>
    <xf numFmtId="3" fontId="8" fillId="0" borderId="114" xfId="0" applyNumberFormat="1" applyFont="1" applyBorder="1" applyAlignment="1">
      <alignment horizontal="center" vertical="top" shrinkToFit="1"/>
    </xf>
    <xf numFmtId="0" fontId="6" fillId="0" borderId="113" xfId="0" applyFont="1" applyBorder="1" applyAlignment="1">
      <alignment horizontal="center" vertical="top" wrapText="1"/>
    </xf>
    <xf numFmtId="3" fontId="8" fillId="9" borderId="114" xfId="0" applyNumberFormat="1" applyFont="1" applyFill="1" applyBorder="1" applyAlignment="1">
      <alignment horizontal="center" vertical="top" shrinkToFit="1"/>
    </xf>
    <xf numFmtId="4" fontId="8" fillId="0" borderId="115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top"/>
    </xf>
    <xf numFmtId="4" fontId="2" fillId="7" borderId="16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 shrinkToFit="1"/>
    </xf>
    <xf numFmtId="3" fontId="8" fillId="0" borderId="53" xfId="0" applyNumberFormat="1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left" vertical="center" wrapText="1" indent="1"/>
    </xf>
    <xf numFmtId="3" fontId="8" fillId="0" borderId="11" xfId="0" applyNumberFormat="1" applyFont="1" applyBorder="1" applyAlignment="1">
      <alignment horizontal="center" vertical="center" shrinkToFit="1"/>
    </xf>
    <xf numFmtId="3" fontId="8" fillId="0" borderId="102" xfId="0" applyNumberFormat="1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wrapText="1"/>
    </xf>
    <xf numFmtId="3" fontId="8" fillId="9" borderId="102" xfId="0" applyNumberFormat="1" applyFont="1" applyFill="1" applyBorder="1" applyAlignment="1">
      <alignment horizontal="center" vertical="center" shrinkToFit="1"/>
    </xf>
    <xf numFmtId="4" fontId="8" fillId="0" borderId="118" xfId="0" applyNumberFormat="1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top"/>
    </xf>
    <xf numFmtId="4" fontId="2" fillId="7" borderId="97" xfId="0" applyNumberFormat="1" applyFont="1" applyFill="1" applyBorder="1" applyAlignment="1">
      <alignment horizontal="center" vertical="center"/>
    </xf>
    <xf numFmtId="164" fontId="2" fillId="7" borderId="97" xfId="0" applyNumberFormat="1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0" borderId="50" xfId="0" applyFont="1" applyBorder="1" applyAlignment="1">
      <alignment horizontal="left" vertical="top" wrapText="1" indent="1"/>
    </xf>
    <xf numFmtId="3" fontId="8" fillId="0" borderId="50" xfId="0" applyNumberFormat="1" applyFont="1" applyBorder="1" applyAlignment="1">
      <alignment horizontal="center" vertical="top" shrinkToFit="1"/>
    </xf>
    <xf numFmtId="0" fontId="6" fillId="3" borderId="50" xfId="0" applyFont="1" applyFill="1" applyBorder="1" applyAlignment="1">
      <alignment horizontal="center" vertical="top" wrapText="1"/>
    </xf>
    <xf numFmtId="0" fontId="6" fillId="0" borderId="97" xfId="0" applyFont="1" applyBorder="1" applyAlignment="1">
      <alignment horizontal="left" vertical="top" wrapText="1" indent="1"/>
    </xf>
    <xf numFmtId="3" fontId="8" fillId="0" borderId="97" xfId="0" applyNumberFormat="1" applyFont="1" applyBorder="1" applyAlignment="1">
      <alignment horizontal="center" vertical="top" shrinkToFit="1"/>
    </xf>
    <xf numFmtId="0" fontId="6" fillId="3" borderId="97" xfId="0" applyFont="1" applyFill="1" applyBorder="1" applyAlignment="1">
      <alignment horizontal="center" vertical="top" wrapText="1"/>
    </xf>
    <xf numFmtId="4" fontId="8" fillId="0" borderId="97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1" fontId="8" fillId="9" borderId="61" xfId="0" applyNumberFormat="1" applyFont="1" applyFill="1" applyBorder="1" applyAlignment="1">
      <alignment horizontal="center" vertical="center" shrinkToFit="1"/>
    </xf>
    <xf numFmtId="3" fontId="8" fillId="11" borderId="120" xfId="0" applyNumberFormat="1" applyFont="1" applyFill="1" applyBorder="1" applyAlignment="1">
      <alignment horizontal="center" vertical="center" shrinkToFit="1"/>
    </xf>
    <xf numFmtId="3" fontId="8" fillId="4" borderId="38" xfId="0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9" fontId="11" fillId="14" borderId="58" xfId="0" applyNumberFormat="1" applyFont="1" applyFill="1" applyBorder="1" applyAlignment="1">
      <alignment horizontal="center" vertical="center"/>
    </xf>
    <xf numFmtId="3" fontId="8" fillId="0" borderId="105" xfId="0" applyNumberFormat="1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shrinkToFit="1"/>
    </xf>
    <xf numFmtId="3" fontId="8" fillId="9" borderId="27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Alignment="1">
      <alignment horizontal="left" vertical="top"/>
    </xf>
    <xf numFmtId="2" fontId="3" fillId="6" borderId="8" xfId="0" applyNumberFormat="1" applyFont="1" applyFill="1" applyBorder="1" applyAlignment="1">
      <alignment horizontal="left" vertical="top"/>
    </xf>
    <xf numFmtId="2" fontId="11" fillId="14" borderId="58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 wrapText="1"/>
    </xf>
    <xf numFmtId="3" fontId="8" fillId="0" borderId="51" xfId="0" applyNumberFormat="1" applyFont="1" applyBorder="1" applyAlignment="1">
      <alignment horizontal="center" vertical="top" shrinkToFit="1"/>
    </xf>
    <xf numFmtId="0" fontId="6" fillId="0" borderId="118" xfId="0" applyFont="1" applyBorder="1" applyAlignment="1">
      <alignment horizontal="center" vertical="top" wrapText="1"/>
    </xf>
    <xf numFmtId="3" fontId="8" fillId="0" borderId="98" xfId="0" applyNumberFormat="1" applyFont="1" applyBorder="1" applyAlignment="1">
      <alignment horizontal="center" vertical="top" shrinkToFit="1"/>
    </xf>
    <xf numFmtId="0" fontId="6" fillId="0" borderId="117" xfId="0" applyFont="1" applyBorder="1" applyAlignment="1">
      <alignment horizontal="left" vertical="top" wrapText="1" indent="1"/>
    </xf>
    <xf numFmtId="0" fontId="6" fillId="0" borderId="26" xfId="0" applyFont="1" applyBorder="1" applyAlignment="1">
      <alignment horizontal="left" vertical="top" wrapText="1" indent="1"/>
    </xf>
    <xf numFmtId="0" fontId="6" fillId="0" borderId="66" xfId="0" applyFont="1" applyBorder="1" applyAlignment="1">
      <alignment horizontal="left" vertical="top" wrapText="1" indent="1"/>
    </xf>
    <xf numFmtId="0" fontId="6" fillId="0" borderId="6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10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center" vertical="center" wrapText="1"/>
    </xf>
    <xf numFmtId="3" fontId="8" fillId="9" borderId="53" xfId="0" applyNumberFormat="1" applyFont="1" applyFill="1" applyBorder="1" applyAlignment="1">
      <alignment horizontal="center" vertical="center" shrinkToFi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3" fontId="8" fillId="0" borderId="133" xfId="0" applyNumberFormat="1" applyFont="1" applyBorder="1" applyAlignment="1">
      <alignment horizontal="center" vertical="center" shrinkToFit="1"/>
    </xf>
    <xf numFmtId="3" fontId="8" fillId="0" borderId="136" xfId="0" applyNumberFormat="1" applyFont="1" applyBorder="1" applyAlignment="1">
      <alignment horizontal="center" vertical="center" shrinkToFit="1"/>
    </xf>
    <xf numFmtId="3" fontId="8" fillId="9" borderId="136" xfId="0" applyNumberFormat="1" applyFont="1" applyFill="1" applyBorder="1" applyAlignment="1">
      <alignment horizontal="center" vertical="center" shrinkToFit="1"/>
    </xf>
    <xf numFmtId="4" fontId="8" fillId="0" borderId="12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/>
    </xf>
    <xf numFmtId="4" fontId="2" fillId="7" borderId="14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right" vertical="center" shrinkToFit="1"/>
    </xf>
    <xf numFmtId="1" fontId="8" fillId="0" borderId="5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120" xfId="0" applyFont="1" applyBorder="1" applyAlignment="1">
      <alignment horizontal="left" vertical="top" wrapText="1" indent="1"/>
    </xf>
    <xf numFmtId="3" fontId="8" fillId="0" borderId="11" xfId="0" applyNumberFormat="1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top" wrapText="1"/>
    </xf>
    <xf numFmtId="3" fontId="8" fillId="0" borderId="102" xfId="0" applyNumberFormat="1" applyFont="1" applyBorder="1" applyAlignment="1">
      <alignment horizontal="center" vertical="top" shrinkToFit="1"/>
    </xf>
    <xf numFmtId="0" fontId="6" fillId="0" borderId="101" xfId="0" applyFont="1" applyBorder="1" applyAlignment="1">
      <alignment horizontal="center" vertical="top" wrapText="1"/>
    </xf>
    <xf numFmtId="3" fontId="8" fillId="9" borderId="102" xfId="0" applyNumberFormat="1" applyFont="1" applyFill="1" applyBorder="1" applyAlignment="1">
      <alignment horizontal="center" vertical="top" shrinkToFit="1"/>
    </xf>
    <xf numFmtId="3" fontId="8" fillId="0" borderId="119" xfId="0" applyNumberFormat="1" applyFont="1" applyBorder="1" applyAlignment="1">
      <alignment horizontal="center" vertical="top" shrinkToFit="1"/>
    </xf>
    <xf numFmtId="0" fontId="6" fillId="3" borderId="77" xfId="0" applyFont="1" applyFill="1" applyBorder="1" applyAlignment="1">
      <alignment horizontal="center" vertical="top" wrapText="1"/>
    </xf>
    <xf numFmtId="0" fontId="6" fillId="3" borderId="98" xfId="0" applyFont="1" applyFill="1" applyBorder="1" applyAlignment="1">
      <alignment horizontal="center" vertical="top" wrapText="1"/>
    </xf>
    <xf numFmtId="0" fontId="6" fillId="0" borderId="127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shrinkToFit="1"/>
    </xf>
    <xf numFmtId="0" fontId="8" fillId="0" borderId="14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3" fontId="8" fillId="11" borderId="0" xfId="0" applyNumberFormat="1" applyFont="1" applyFill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shrinkToFit="1"/>
    </xf>
    <xf numFmtId="1" fontId="8" fillId="9" borderId="120" xfId="0" applyNumberFormat="1" applyFont="1" applyFill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wrapText="1"/>
    </xf>
    <xf numFmtId="0" fontId="18" fillId="0" borderId="143" xfId="0" applyFont="1" applyBorder="1" applyAlignment="1">
      <alignment horizontal="center" vertical="center" wrapText="1"/>
    </xf>
    <xf numFmtId="4" fontId="8" fillId="0" borderId="103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wrapText="1"/>
    </xf>
    <xf numFmtId="4" fontId="8" fillId="0" borderId="50" xfId="0" applyNumberFormat="1" applyFont="1" applyBorder="1" applyAlignment="1">
      <alignment horizontal="right" vertical="center" shrinkToFit="1"/>
    </xf>
    <xf numFmtId="0" fontId="8" fillId="0" borderId="50" xfId="0" applyFont="1" applyBorder="1" applyAlignment="1">
      <alignment horizontal="left" vertical="top"/>
    </xf>
    <xf numFmtId="4" fontId="8" fillId="0" borderId="26" xfId="0" applyNumberFormat="1" applyFont="1" applyBorder="1" applyAlignment="1">
      <alignment horizontal="right" vertical="center" shrinkToFit="1"/>
    </xf>
    <xf numFmtId="0" fontId="8" fillId="0" borderId="26" xfId="0" applyFont="1" applyBorder="1" applyAlignment="1">
      <alignment horizontal="left" vertical="top"/>
    </xf>
    <xf numFmtId="0" fontId="6" fillId="0" borderId="144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left" vertical="top" wrapText="1" indent="2"/>
    </xf>
    <xf numFmtId="0" fontId="6" fillId="0" borderId="22" xfId="0" applyFont="1" applyBorder="1" applyAlignment="1">
      <alignment horizontal="left" vertical="top" wrapText="1" indent="2"/>
    </xf>
    <xf numFmtId="0" fontId="8" fillId="0" borderId="14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 shrinkToFit="1"/>
    </xf>
    <xf numFmtId="4" fontId="8" fillId="0" borderId="35" xfId="0" applyNumberFormat="1" applyFont="1" applyBorder="1" applyAlignment="1">
      <alignment horizontal="right" vertical="center" shrinkToFit="1"/>
    </xf>
    <xf numFmtId="0" fontId="8" fillId="0" borderId="35" xfId="0" applyFont="1" applyBorder="1" applyAlignment="1">
      <alignment horizontal="left" vertical="top"/>
    </xf>
    <xf numFmtId="4" fontId="2" fillId="7" borderId="35" xfId="0" applyNumberFormat="1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4" fontId="8" fillId="0" borderId="35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top"/>
    </xf>
    <xf numFmtId="0" fontId="5" fillId="0" borderId="147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9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0" fontId="12" fillId="10" borderId="50" xfId="0" applyNumberFormat="1" applyFont="1" applyFill="1" applyBorder="1" applyAlignment="1">
      <alignment horizontal="center" vertical="center" wrapText="1"/>
    </xf>
    <xf numFmtId="0" fontId="12" fillId="8" borderId="80" xfId="0" applyFont="1" applyFill="1" applyBorder="1" applyAlignment="1">
      <alignment horizontal="center" vertical="center"/>
    </xf>
    <xf numFmtId="2" fontId="12" fillId="17" borderId="5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4" fontId="8" fillId="0" borderId="109" xfId="2" applyFont="1" applyFill="1" applyBorder="1" applyAlignment="1">
      <alignment horizontal="center" vertical="center"/>
    </xf>
    <xf numFmtId="3" fontId="8" fillId="0" borderId="50" xfId="0" applyNumberFormat="1" applyFont="1" applyBorder="1" applyAlignment="1">
      <alignment horizontal="center" vertical="center"/>
    </xf>
    <xf numFmtId="44" fontId="8" fillId="0" borderId="51" xfId="2" applyFont="1" applyFill="1" applyBorder="1" applyAlignment="1">
      <alignment horizontal="center" vertical="center"/>
    </xf>
    <xf numFmtId="2" fontId="8" fillId="17" borderId="50" xfId="0" applyNumberFormat="1" applyFont="1" applyFill="1" applyBorder="1" applyAlignment="1">
      <alignment horizontal="center" vertical="center"/>
    </xf>
    <xf numFmtId="44" fontId="8" fillId="0" borderId="49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44" fontId="8" fillId="0" borderId="103" xfId="2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44" fontId="8" fillId="0" borderId="91" xfId="2" applyFont="1" applyFill="1" applyBorder="1" applyAlignment="1">
      <alignment horizontal="center" vertical="center"/>
    </xf>
    <xf numFmtId="2" fontId="8" fillId="17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4" fontId="8" fillId="0" borderId="52" xfId="2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130" xfId="0" applyFont="1" applyBorder="1" applyAlignment="1">
      <alignment horizontal="left" wrapText="1"/>
    </xf>
    <xf numFmtId="0" fontId="8" fillId="0" borderId="85" xfId="0" applyFont="1" applyBorder="1" applyAlignment="1">
      <alignment horizontal="left" wrapText="1"/>
    </xf>
    <xf numFmtId="44" fontId="8" fillId="0" borderId="25" xfId="2" applyFont="1" applyFill="1" applyBorder="1" applyAlignment="1">
      <alignment horizontal="center" vertical="center"/>
    </xf>
    <xf numFmtId="3" fontId="8" fillId="0" borderId="97" xfId="0" applyNumberFormat="1" applyFont="1" applyBorder="1" applyAlignment="1">
      <alignment horizontal="center" vertical="center"/>
    </xf>
    <xf numFmtId="44" fontId="8" fillId="0" borderId="98" xfId="2" applyFont="1" applyFill="1" applyBorder="1" applyAlignment="1">
      <alignment horizontal="center" vertical="center"/>
    </xf>
    <xf numFmtId="2" fontId="8" fillId="17" borderId="97" xfId="0" applyNumberFormat="1" applyFont="1" applyFill="1" applyBorder="1" applyAlignment="1">
      <alignment horizontal="center" vertical="center"/>
    </xf>
    <xf numFmtId="44" fontId="8" fillId="0" borderId="118" xfId="2" applyFont="1" applyFill="1" applyBorder="1" applyAlignment="1">
      <alignment horizontal="center" vertical="center"/>
    </xf>
    <xf numFmtId="0" fontId="8" fillId="0" borderId="81" xfId="0" applyFont="1" applyBorder="1" applyAlignment="1">
      <alignment horizontal="left" wrapText="1"/>
    </xf>
    <xf numFmtId="3" fontId="6" fillId="0" borderId="14" xfId="0" applyNumberFormat="1" applyFont="1" applyBorder="1" applyAlignment="1">
      <alignment horizontal="center" vertical="center"/>
    </xf>
    <xf numFmtId="44" fontId="6" fillId="0" borderId="91" xfId="2" applyFont="1" applyFill="1" applyBorder="1" applyAlignment="1">
      <alignment horizontal="center" vertical="center"/>
    </xf>
    <xf numFmtId="2" fontId="6" fillId="17" borderId="8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wrapText="1"/>
    </xf>
    <xf numFmtId="44" fontId="8" fillId="0" borderId="122" xfId="2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4" fontId="8" fillId="0" borderId="53" xfId="2" applyFont="1" applyFill="1" applyBorder="1" applyAlignment="1">
      <alignment horizontal="center" vertical="center"/>
    </xf>
    <xf numFmtId="2" fontId="8" fillId="17" borderId="0" xfId="0" applyNumberFormat="1" applyFont="1" applyFill="1" applyAlignment="1">
      <alignment horizontal="center" vertical="center"/>
    </xf>
    <xf numFmtId="0" fontId="8" fillId="0" borderId="131" xfId="0" applyFont="1" applyBorder="1" applyAlignment="1">
      <alignment horizontal="left" wrapText="1"/>
    </xf>
    <xf numFmtId="0" fontId="8" fillId="0" borderId="126" xfId="0" applyFont="1" applyBorder="1" applyAlignment="1">
      <alignment horizontal="left" wrapText="1"/>
    </xf>
    <xf numFmtId="44" fontId="8" fillId="0" borderId="115" xfId="2" applyFont="1" applyFill="1" applyBorder="1" applyAlignment="1">
      <alignment horizontal="center" vertical="center"/>
    </xf>
    <xf numFmtId="0" fontId="8" fillId="0" borderId="83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8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 wrapText="1"/>
    </xf>
    <xf numFmtId="3" fontId="8" fillId="0" borderId="91" xfId="0" applyNumberFormat="1" applyFont="1" applyBorder="1" applyAlignment="1">
      <alignment horizontal="center" vertical="center"/>
    </xf>
    <xf numFmtId="44" fontId="8" fillId="0" borderId="123" xfId="2" applyFont="1" applyFill="1" applyBorder="1" applyAlignment="1">
      <alignment horizontal="center" vertical="center"/>
    </xf>
    <xf numFmtId="2" fontId="8" fillId="17" borderId="14" xfId="0" applyNumberFormat="1" applyFont="1" applyFill="1" applyBorder="1" applyAlignment="1">
      <alignment horizontal="center" vertical="center"/>
    </xf>
    <xf numFmtId="3" fontId="6" fillId="0" borderId="107" xfId="0" applyNumberFormat="1" applyFont="1" applyBorder="1" applyAlignment="1">
      <alignment horizontal="center" vertical="center"/>
    </xf>
    <xf numFmtId="44" fontId="6" fillId="0" borderId="51" xfId="2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left" wrapText="1"/>
    </xf>
    <xf numFmtId="44" fontId="6" fillId="0" borderId="53" xfId="2" applyFont="1" applyFill="1" applyBorder="1" applyAlignment="1">
      <alignment horizontal="center" vertical="center"/>
    </xf>
    <xf numFmtId="2" fontId="6" fillId="17" borderId="0" xfId="0" applyNumberFormat="1" applyFont="1" applyFill="1" applyAlignment="1">
      <alignment horizontal="center" vertical="center"/>
    </xf>
    <xf numFmtId="3" fontId="8" fillId="0" borderId="107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8" fillId="0" borderId="127" xfId="0" applyFont="1" applyBorder="1" applyAlignment="1">
      <alignment horizontal="left" wrapText="1"/>
    </xf>
    <xf numFmtId="0" fontId="7" fillId="0" borderId="125" xfId="0" applyFont="1" applyBorder="1" applyAlignment="1">
      <alignment horizontal="center" vertical="center" wrapText="1"/>
    </xf>
    <xf numFmtId="44" fontId="6" fillId="0" borderId="112" xfId="2" applyFont="1" applyFill="1" applyBorder="1" applyAlignment="1">
      <alignment horizontal="center" vertical="center"/>
    </xf>
    <xf numFmtId="166" fontId="6" fillId="17" borderId="50" xfId="1" applyNumberFormat="1" applyFont="1" applyFill="1" applyBorder="1" applyAlignment="1">
      <alignment horizontal="center" vertical="center"/>
    </xf>
    <xf numFmtId="0" fontId="8" fillId="0" borderId="128" xfId="0" applyFont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0" fontId="2" fillId="16" borderId="108" xfId="0" applyFont="1" applyFill="1" applyBorder="1" applyAlignment="1">
      <alignment horizontal="center" vertical="center" wrapText="1"/>
    </xf>
    <xf numFmtId="3" fontId="6" fillId="0" borderId="97" xfId="0" applyNumberFormat="1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44" fontId="6" fillId="0" borderId="48" xfId="2" applyFont="1" applyFill="1" applyBorder="1" applyAlignment="1">
      <alignment horizontal="center" vertical="center"/>
    </xf>
    <xf numFmtId="0" fontId="8" fillId="0" borderId="125" xfId="0" applyFont="1" applyBorder="1" applyAlignment="1">
      <alignment horizontal="left" wrapText="1"/>
    </xf>
    <xf numFmtId="0" fontId="8" fillId="0" borderId="132" xfId="0" applyFont="1" applyBorder="1" applyAlignment="1">
      <alignment horizontal="left" wrapText="1"/>
    </xf>
    <xf numFmtId="0" fontId="8" fillId="0" borderId="108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center" vertical="center"/>
    </xf>
    <xf numFmtId="0" fontId="8" fillId="0" borderId="132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0" fontId="8" fillId="0" borderId="127" xfId="0" applyFont="1" applyBorder="1" applyAlignment="1">
      <alignment horizontal="left" vertical="center" wrapText="1"/>
    </xf>
    <xf numFmtId="44" fontId="8" fillId="0" borderId="27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wrapText="1"/>
    </xf>
    <xf numFmtId="166" fontId="8" fillId="0" borderId="53" xfId="1" applyNumberFormat="1" applyFont="1" applyFill="1" applyBorder="1" applyAlignment="1">
      <alignment horizontal="center" vertical="center"/>
    </xf>
    <xf numFmtId="166" fontId="8" fillId="0" borderId="91" xfId="1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0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0" fontId="12" fillId="10" borderId="35" xfId="0" applyNumberFormat="1" applyFont="1" applyFill="1" applyBorder="1" applyAlignment="1">
      <alignment horizontal="center" vertical="center" wrapText="1"/>
    </xf>
    <xf numFmtId="9" fontId="12" fillId="14" borderId="58" xfId="0" applyNumberFormat="1" applyFont="1" applyFill="1" applyBorder="1" applyAlignment="1">
      <alignment horizontal="center" vertical="center"/>
    </xf>
    <xf numFmtId="2" fontId="12" fillId="14" borderId="58" xfId="0" applyNumberFormat="1" applyFont="1" applyFill="1" applyBorder="1" applyAlignment="1">
      <alignment horizontal="center" vertical="center" wrapText="1"/>
    </xf>
    <xf numFmtId="2" fontId="12" fillId="17" borderId="121" xfId="0" applyNumberFormat="1" applyFont="1" applyFill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2" fontId="8" fillId="17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17" borderId="29" xfId="0" applyNumberFormat="1" applyFont="1" applyFill="1" applyBorder="1" applyAlignment="1">
      <alignment horizontal="center" vertical="center"/>
    </xf>
    <xf numFmtId="2" fontId="8" fillId="0" borderId="99" xfId="0" applyNumberFormat="1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/>
    </xf>
    <xf numFmtId="2" fontId="8" fillId="0" borderId="9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2" fontId="8" fillId="0" borderId="52" xfId="0" applyNumberFormat="1" applyFont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8" fillId="0" borderId="56" xfId="0" applyFont="1" applyBorder="1" applyAlignment="1">
      <alignment horizontal="center" vertical="top" wrapText="1"/>
    </xf>
    <xf numFmtId="0" fontId="8" fillId="0" borderId="66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17" borderId="30" xfId="0" applyNumberFormat="1" applyFont="1" applyFill="1" applyBorder="1" applyAlignment="1">
      <alignment horizontal="center" vertical="center"/>
    </xf>
    <xf numFmtId="2" fontId="8" fillId="0" borderId="93" xfId="0" applyNumberFormat="1" applyFont="1" applyBorder="1" applyAlignment="1">
      <alignment horizontal="center" vertical="center"/>
    </xf>
    <xf numFmtId="2" fontId="8" fillId="17" borderId="107" xfId="0" applyNumberFormat="1" applyFont="1" applyFill="1" applyBorder="1" applyAlignment="1">
      <alignment horizontal="center" vertical="center"/>
    </xf>
    <xf numFmtId="2" fontId="23" fillId="0" borderId="11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2" fontId="8" fillId="0" borderId="10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55" xfId="0" applyFont="1" applyBorder="1" applyAlignment="1">
      <alignment horizontal="center" vertical="top" wrapText="1"/>
    </xf>
    <xf numFmtId="0" fontId="8" fillId="0" borderId="65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center" vertical="center" wrapText="1"/>
    </xf>
    <xf numFmtId="2" fontId="8" fillId="17" borderId="58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166" fontId="8" fillId="0" borderId="52" xfId="1" applyNumberFormat="1" applyFont="1" applyFill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166" fontId="8" fillId="0" borderId="103" xfId="1" applyNumberFormat="1" applyFont="1" applyFill="1" applyBorder="1" applyAlignment="1">
      <alignment horizontal="center" vertical="center"/>
    </xf>
    <xf numFmtId="2" fontId="8" fillId="17" borderId="9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indent="1"/>
    </xf>
    <xf numFmtId="0" fontId="8" fillId="0" borderId="44" xfId="0" applyFont="1" applyBorder="1" applyAlignment="1">
      <alignment horizontal="center" vertical="top"/>
    </xf>
    <xf numFmtId="0" fontId="8" fillId="0" borderId="43" xfId="0" applyFont="1" applyBorder="1" applyAlignment="1">
      <alignment horizontal="center" vertical="top"/>
    </xf>
    <xf numFmtId="0" fontId="8" fillId="0" borderId="84" xfId="0" applyFont="1" applyBorder="1" applyAlignment="1">
      <alignment horizontal="center" vertical="top"/>
    </xf>
    <xf numFmtId="0" fontId="8" fillId="0" borderId="85" xfId="0" applyFont="1" applyBorder="1" applyAlignment="1">
      <alignment horizontal="center" vertical="top"/>
    </xf>
    <xf numFmtId="166" fontId="8" fillId="0" borderId="25" xfId="1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left" wrapText="1"/>
    </xf>
    <xf numFmtId="2" fontId="8" fillId="0" borderId="35" xfId="0" applyNumberFormat="1" applyFont="1" applyBorder="1" applyAlignment="1">
      <alignment horizontal="center" vertical="center"/>
    </xf>
    <xf numFmtId="0" fontId="12" fillId="8" borderId="137" xfId="0" applyFont="1" applyFill="1" applyBorder="1" applyAlignment="1">
      <alignment horizontal="center" vertical="center"/>
    </xf>
    <xf numFmtId="2" fontId="12" fillId="17" borderId="58" xfId="0" applyNumberFormat="1" applyFont="1" applyFill="1" applyBorder="1" applyAlignment="1">
      <alignment horizontal="center" vertical="center" wrapText="1"/>
    </xf>
    <xf numFmtId="9" fontId="12" fillId="14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2" fontId="12" fillId="17" borderId="29" xfId="0" applyNumberFormat="1" applyFont="1" applyFill="1" applyBorder="1" applyAlignment="1">
      <alignment horizontal="center" vertical="center" wrapText="1"/>
    </xf>
    <xf numFmtId="3" fontId="8" fillId="0" borderId="53" xfId="0" applyNumberFormat="1" applyFont="1" applyBorder="1" applyAlignment="1">
      <alignment horizontal="center" vertical="center" wrapText="1"/>
    </xf>
    <xf numFmtId="2" fontId="12" fillId="0" borderId="91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center" vertical="center" wrapText="1"/>
    </xf>
    <xf numFmtId="2" fontId="12" fillId="17" borderId="30" xfId="0" applyNumberFormat="1" applyFont="1" applyFill="1" applyBorder="1" applyAlignment="1">
      <alignment horizontal="center" vertical="center" wrapText="1"/>
    </xf>
    <xf numFmtId="2" fontId="12" fillId="0" borderId="123" xfId="0" applyNumberFormat="1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/>
    </xf>
    <xf numFmtId="167" fontId="8" fillId="0" borderId="70" xfId="1" applyNumberFormat="1" applyFont="1" applyFill="1" applyBorder="1" applyAlignment="1">
      <alignment horizontal="center" vertical="center"/>
    </xf>
    <xf numFmtId="166" fontId="8" fillId="0" borderId="145" xfId="1" applyNumberFormat="1" applyFont="1" applyFill="1" applyBorder="1" applyAlignment="1">
      <alignment horizontal="center" vertical="center"/>
    </xf>
    <xf numFmtId="167" fontId="8" fillId="0" borderId="145" xfId="1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/>
    </xf>
    <xf numFmtId="164" fontId="8" fillId="0" borderId="124" xfId="0" applyNumberFormat="1" applyFont="1" applyBorder="1" applyAlignment="1">
      <alignment horizontal="center" vertical="center"/>
    </xf>
    <xf numFmtId="0" fontId="5" fillId="8" borderId="138" xfId="0" applyFont="1" applyFill="1" applyBorder="1" applyAlignment="1">
      <alignment vertical="center" wrapText="1"/>
    </xf>
    <xf numFmtId="0" fontId="8" fillId="6" borderId="118" xfId="0" applyFont="1" applyFill="1" applyBorder="1" applyAlignment="1">
      <alignment horizontal="center" vertical="center"/>
    </xf>
    <xf numFmtId="44" fontId="8" fillId="0" borderId="50" xfId="2" applyFont="1" applyFill="1" applyBorder="1" applyAlignment="1">
      <alignment horizontal="center" vertical="center"/>
    </xf>
    <xf numFmtId="44" fontId="8" fillId="0" borderId="14" xfId="2" applyFont="1" applyFill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horizontal="center" vertical="center"/>
    </xf>
    <xf numFmtId="44" fontId="8" fillId="0" borderId="90" xfId="2" applyFont="1" applyFill="1" applyBorder="1" applyAlignment="1">
      <alignment horizontal="center" vertical="center"/>
    </xf>
    <xf numFmtId="44" fontId="8" fillId="0" borderId="26" xfId="2" applyFont="1" applyFill="1" applyBorder="1" applyAlignment="1">
      <alignment horizontal="center" vertical="center"/>
    </xf>
    <xf numFmtId="44" fontId="8" fillId="0" borderId="92" xfId="2" applyFont="1" applyFill="1" applyBorder="1" applyAlignment="1">
      <alignment horizontal="center" vertical="center"/>
    </xf>
    <xf numFmtId="44" fontId="8" fillId="19" borderId="107" xfId="2" applyFont="1" applyFill="1" applyBorder="1" applyAlignment="1">
      <alignment horizontal="center" vertical="center"/>
    </xf>
    <xf numFmtId="44" fontId="8" fillId="0" borderId="97" xfId="2" applyFont="1" applyFill="1" applyBorder="1" applyAlignment="1">
      <alignment horizontal="center" vertical="center"/>
    </xf>
    <xf numFmtId="44" fontId="8" fillId="0" borderId="16" xfId="2" applyFont="1" applyFill="1" applyBorder="1" applyAlignment="1">
      <alignment horizontal="center" vertical="center"/>
    </xf>
    <xf numFmtId="169" fontId="6" fillId="15" borderId="53" xfId="2" applyNumberFormat="1" applyFont="1" applyFill="1" applyBorder="1" applyAlignment="1">
      <alignment horizontal="center" vertical="center" wrapText="1"/>
    </xf>
    <xf numFmtId="169" fontId="6" fillId="15" borderId="91" xfId="2" applyNumberFormat="1" applyFont="1" applyFill="1" applyBorder="1" applyAlignment="1">
      <alignment horizontal="center" vertical="center" wrapText="1"/>
    </xf>
    <xf numFmtId="169" fontId="6" fillId="15" borderId="123" xfId="2" applyNumberFormat="1" applyFont="1" applyFill="1" applyBorder="1" applyAlignment="1">
      <alignment horizontal="center" vertical="center" wrapText="1"/>
    </xf>
    <xf numFmtId="2" fontId="6" fillId="17" borderId="35" xfId="0" applyNumberFormat="1" applyFont="1" applyFill="1" applyBorder="1" applyAlignment="1">
      <alignment horizontal="center" vertical="center"/>
    </xf>
    <xf numFmtId="2" fontId="6" fillId="17" borderId="107" xfId="0" applyNumberFormat="1" applyFont="1" applyFill="1" applyBorder="1" applyAlignment="1">
      <alignment horizontal="center" vertical="center"/>
    </xf>
    <xf numFmtId="2" fontId="6" fillId="17" borderId="26" xfId="0" applyNumberFormat="1" applyFont="1" applyFill="1" applyBorder="1" applyAlignment="1">
      <alignment horizontal="center" vertical="center"/>
    </xf>
    <xf numFmtId="2" fontId="8" fillId="17" borderId="26" xfId="0" applyNumberFormat="1" applyFont="1" applyFill="1" applyBorder="1" applyAlignment="1">
      <alignment horizontal="center" vertical="center"/>
    </xf>
    <xf numFmtId="166" fontId="8" fillId="17" borderId="0" xfId="1" applyNumberFormat="1" applyFont="1" applyFill="1" applyBorder="1" applyAlignment="1">
      <alignment horizontal="center" vertical="center"/>
    </xf>
    <xf numFmtId="166" fontId="8" fillId="17" borderId="8" xfId="1" applyNumberFormat="1" applyFont="1" applyFill="1" applyBorder="1" applyAlignment="1">
      <alignment horizontal="center" vertical="center"/>
    </xf>
    <xf numFmtId="10" fontId="8" fillId="17" borderId="26" xfId="0" applyNumberFormat="1" applyFont="1" applyFill="1" applyBorder="1" applyAlignment="1">
      <alignment horizontal="center" vertical="center"/>
    </xf>
    <xf numFmtId="9" fontId="12" fillId="14" borderId="137" xfId="0" applyNumberFormat="1" applyFont="1" applyFill="1" applyBorder="1" applyAlignment="1">
      <alignment horizontal="center" vertical="center"/>
    </xf>
    <xf numFmtId="0" fontId="12" fillId="14" borderId="137" xfId="0" applyFont="1" applyFill="1" applyBorder="1" applyAlignment="1">
      <alignment horizontal="center" vertical="center" wrapText="1"/>
    </xf>
    <xf numFmtId="2" fontId="12" fillId="14" borderId="37" xfId="0" applyNumberFormat="1" applyFont="1" applyFill="1" applyBorder="1" applyAlignment="1">
      <alignment horizontal="center" vertical="center" wrapText="1"/>
    </xf>
    <xf numFmtId="169" fontId="8" fillId="15" borderId="70" xfId="2" applyNumberFormat="1" applyFont="1" applyFill="1" applyBorder="1" applyAlignment="1">
      <alignment horizontal="center" vertical="center"/>
    </xf>
    <xf numFmtId="169" fontId="8" fillId="15" borderId="42" xfId="2" applyNumberFormat="1" applyFont="1" applyFill="1" applyBorder="1" applyAlignment="1">
      <alignment horizontal="center" vertical="center"/>
    </xf>
    <xf numFmtId="169" fontId="8" fillId="15" borderId="108" xfId="2" applyNumberFormat="1" applyFont="1" applyFill="1" applyBorder="1" applyAlignment="1">
      <alignment horizontal="center" vertical="center"/>
    </xf>
    <xf numFmtId="169" fontId="6" fillId="15" borderId="42" xfId="2" applyNumberFormat="1" applyFont="1" applyFill="1" applyBorder="1" applyAlignment="1">
      <alignment horizontal="center" vertical="center"/>
    </xf>
    <xf numFmtId="169" fontId="8" fillId="15" borderId="145" xfId="2" applyNumberFormat="1" applyFont="1" applyFill="1" applyBorder="1" applyAlignment="1">
      <alignment horizontal="center" vertical="center"/>
    </xf>
    <xf numFmtId="169" fontId="6" fillId="15" borderId="70" xfId="2" applyNumberFormat="1" applyFont="1" applyFill="1" applyBorder="1" applyAlignment="1">
      <alignment horizontal="center" vertical="center"/>
    </xf>
    <xf numFmtId="169" fontId="8" fillId="15" borderId="124" xfId="2" applyNumberFormat="1" applyFont="1" applyFill="1" applyBorder="1" applyAlignment="1">
      <alignment horizontal="center" vertical="center"/>
    </xf>
    <xf numFmtId="169" fontId="6" fillId="15" borderId="145" xfId="2" applyNumberFormat="1" applyFont="1" applyFill="1" applyBorder="1" applyAlignment="1">
      <alignment horizontal="center" vertical="center"/>
    </xf>
    <xf numFmtId="169" fontId="8" fillId="15" borderId="149" xfId="2" applyNumberFormat="1" applyFont="1" applyFill="1" applyBorder="1" applyAlignment="1">
      <alignment horizontal="center" vertical="center"/>
    </xf>
    <xf numFmtId="169" fontId="6" fillId="15" borderId="106" xfId="2" applyNumberFormat="1" applyFont="1" applyFill="1" applyBorder="1" applyAlignment="1">
      <alignment horizontal="center" vertical="center"/>
    </xf>
    <xf numFmtId="169" fontId="6" fillId="15" borderId="124" xfId="2" applyNumberFormat="1" applyFont="1" applyFill="1" applyBorder="1" applyAlignment="1">
      <alignment horizontal="center" vertical="center"/>
    </xf>
    <xf numFmtId="168" fontId="8" fillId="15" borderId="70" xfId="0" applyNumberFormat="1" applyFont="1" applyFill="1" applyBorder="1" applyAlignment="1">
      <alignment horizontal="center" vertical="center"/>
    </xf>
    <xf numFmtId="168" fontId="8" fillId="15" borderId="42" xfId="0" applyNumberFormat="1" applyFont="1" applyFill="1" applyBorder="1" applyAlignment="1">
      <alignment horizontal="center" vertical="center"/>
    </xf>
    <xf numFmtId="168" fontId="8" fillId="15" borderId="108" xfId="0" applyNumberFormat="1" applyFont="1" applyFill="1" applyBorder="1" applyAlignment="1">
      <alignment horizontal="center" vertical="center"/>
    </xf>
    <xf numFmtId="168" fontId="6" fillId="15" borderId="42" xfId="0" applyNumberFormat="1" applyFont="1" applyFill="1" applyBorder="1" applyAlignment="1">
      <alignment horizontal="center" vertical="center"/>
    </xf>
    <xf numFmtId="168" fontId="8" fillId="15" borderId="145" xfId="0" applyNumberFormat="1" applyFont="1" applyFill="1" applyBorder="1" applyAlignment="1">
      <alignment horizontal="center" vertical="center"/>
    </xf>
    <xf numFmtId="168" fontId="8" fillId="15" borderId="149" xfId="0" applyNumberFormat="1" applyFont="1" applyFill="1" applyBorder="1" applyAlignment="1">
      <alignment horizontal="center" vertical="center"/>
    </xf>
    <xf numFmtId="0" fontId="8" fillId="6" borderId="108" xfId="0" applyFont="1" applyFill="1" applyBorder="1" applyAlignment="1">
      <alignment horizontal="center" vertical="center"/>
    </xf>
    <xf numFmtId="169" fontId="6" fillId="15" borderId="36" xfId="2" applyNumberFormat="1" applyFont="1" applyFill="1" applyBorder="1" applyAlignment="1">
      <alignment horizontal="center" vertical="center"/>
    </xf>
    <xf numFmtId="169" fontId="6" fillId="19" borderId="25" xfId="2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/>
    </xf>
    <xf numFmtId="44" fontId="8" fillId="0" borderId="42" xfId="2" applyFont="1" applyFill="1" applyBorder="1" applyAlignment="1">
      <alignment horizontal="center" vertical="center"/>
    </xf>
    <xf numFmtId="44" fontId="8" fillId="0" borderId="108" xfId="2" applyFont="1" applyFill="1" applyBorder="1" applyAlignment="1">
      <alignment horizontal="center" vertical="center"/>
    </xf>
    <xf numFmtId="44" fontId="6" fillId="0" borderId="42" xfId="2" applyFont="1" applyFill="1" applyBorder="1" applyAlignment="1">
      <alignment horizontal="center" vertical="center"/>
    </xf>
    <xf numFmtId="44" fontId="8" fillId="0" borderId="145" xfId="2" applyFont="1" applyFill="1" applyBorder="1" applyAlignment="1">
      <alignment horizontal="center" vertical="center"/>
    </xf>
    <xf numFmtId="44" fontId="8" fillId="0" borderId="149" xfId="2" applyFont="1" applyFill="1" applyBorder="1" applyAlignment="1">
      <alignment horizontal="center" vertical="center"/>
    </xf>
    <xf numFmtId="44" fontId="6" fillId="0" borderId="106" xfId="2" applyFont="1" applyFill="1" applyBorder="1" applyAlignment="1">
      <alignment horizontal="center" vertical="center"/>
    </xf>
    <xf numFmtId="44" fontId="6" fillId="0" borderId="124" xfId="2" applyFont="1" applyFill="1" applyBorder="1" applyAlignment="1">
      <alignment horizontal="center" vertical="center"/>
    </xf>
    <xf numFmtId="44" fontId="6" fillId="0" borderId="36" xfId="2" applyFont="1" applyFill="1" applyBorder="1" applyAlignment="1">
      <alignment horizontal="center" vertical="center"/>
    </xf>
    <xf numFmtId="44" fontId="6" fillId="0" borderId="145" xfId="2" applyFont="1" applyFill="1" applyBorder="1" applyAlignment="1">
      <alignment horizontal="center" vertical="center"/>
    </xf>
    <xf numFmtId="44" fontId="8" fillId="0" borderId="124" xfId="2" applyFont="1" applyFill="1" applyBorder="1" applyAlignment="1">
      <alignment horizontal="center" vertical="center"/>
    </xf>
    <xf numFmtId="10" fontId="8" fillId="0" borderId="70" xfId="0" applyNumberFormat="1" applyFont="1" applyBorder="1" applyAlignment="1">
      <alignment horizontal="center" vertical="center"/>
    </xf>
    <xf numFmtId="10" fontId="8" fillId="0" borderId="42" xfId="0" applyNumberFormat="1" applyFont="1" applyBorder="1" applyAlignment="1">
      <alignment horizontal="center" vertical="center"/>
    </xf>
    <xf numFmtId="10" fontId="8" fillId="0" borderId="124" xfId="0" applyNumberFormat="1" applyFont="1" applyBorder="1" applyAlignment="1">
      <alignment horizontal="center" vertical="center"/>
    </xf>
    <xf numFmtId="166" fontId="8" fillId="0" borderId="49" xfId="1" applyNumberFormat="1" applyFont="1" applyFill="1" applyBorder="1" applyAlignment="1">
      <alignment horizontal="center" vertical="center"/>
    </xf>
    <xf numFmtId="166" fontId="8" fillId="0" borderId="118" xfId="1" applyNumberFormat="1" applyFont="1" applyFill="1" applyBorder="1" applyAlignment="1">
      <alignment horizontal="center" vertical="center"/>
    </xf>
    <xf numFmtId="166" fontId="6" fillId="0" borderId="122" xfId="1" applyNumberFormat="1" applyFont="1" applyFill="1" applyBorder="1" applyAlignment="1">
      <alignment horizontal="center" vertical="center"/>
    </xf>
    <xf numFmtId="166" fontId="8" fillId="0" borderId="122" xfId="1" applyNumberFormat="1" applyFont="1" applyFill="1" applyBorder="1" applyAlignment="1">
      <alignment horizontal="center" vertical="center"/>
    </xf>
    <xf numFmtId="166" fontId="6" fillId="0" borderId="109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166" fontId="8" fillId="0" borderId="109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6" fontId="6" fillId="0" borderId="118" xfId="1" applyNumberFormat="1" applyFont="1" applyFill="1" applyBorder="1" applyAlignment="1">
      <alignment horizontal="center" vertical="center"/>
    </xf>
    <xf numFmtId="166" fontId="6" fillId="0" borderId="103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 shrinkToFit="1"/>
    </xf>
    <xf numFmtId="44" fontId="8" fillId="0" borderId="42" xfId="2" applyFont="1" applyFill="1" applyBorder="1" applyAlignment="1">
      <alignment horizontal="center" vertical="center" shrinkToFit="1"/>
    </xf>
    <xf numFmtId="44" fontId="8" fillId="0" borderId="108" xfId="2" applyFont="1" applyFill="1" applyBorder="1" applyAlignment="1">
      <alignment horizontal="center" vertical="center" shrinkToFit="1"/>
    </xf>
    <xf numFmtId="44" fontId="6" fillId="0" borderId="42" xfId="2" applyFont="1" applyFill="1" applyBorder="1" applyAlignment="1">
      <alignment horizontal="center" vertical="center" shrinkToFit="1"/>
    </xf>
    <xf numFmtId="44" fontId="8" fillId="0" borderId="145" xfId="2" applyFont="1" applyFill="1" applyBorder="1" applyAlignment="1">
      <alignment horizontal="center" vertical="center" shrinkToFit="1"/>
    </xf>
    <xf numFmtId="44" fontId="8" fillId="0" borderId="149" xfId="2" applyFont="1" applyFill="1" applyBorder="1" applyAlignment="1">
      <alignment horizontal="center" vertical="center" shrinkToFit="1"/>
    </xf>
    <xf numFmtId="44" fontId="8" fillId="0" borderId="124" xfId="2" applyFont="1" applyFill="1" applyBorder="1" applyAlignment="1">
      <alignment horizontal="center" vertical="center" shrinkToFit="1"/>
    </xf>
    <xf numFmtId="44" fontId="6" fillId="0" borderId="106" xfId="2" applyFont="1" applyFill="1" applyBorder="1" applyAlignment="1">
      <alignment horizontal="center" vertical="center" shrinkToFit="1"/>
    </xf>
    <xf numFmtId="44" fontId="6" fillId="0" borderId="124" xfId="2" applyFont="1" applyFill="1" applyBorder="1" applyAlignment="1">
      <alignment horizontal="center" vertical="center" shrinkToFit="1"/>
    </xf>
    <xf numFmtId="44" fontId="6" fillId="0" borderId="145" xfId="2" applyFont="1" applyFill="1" applyBorder="1" applyAlignment="1">
      <alignment horizontal="center" vertical="center" shrinkToFit="1"/>
    </xf>
    <xf numFmtId="10" fontId="8" fillId="0" borderId="145" xfId="0" applyNumberFormat="1" applyFont="1" applyBorder="1" applyAlignment="1">
      <alignment horizontal="center" vertical="center" shrinkToFit="1"/>
    </xf>
    <xf numFmtId="10" fontId="8" fillId="0" borderId="42" xfId="0" applyNumberFormat="1" applyFont="1" applyBorder="1" applyAlignment="1">
      <alignment horizontal="center" vertical="center" shrinkToFit="1"/>
    </xf>
    <xf numFmtId="10" fontId="8" fillId="0" borderId="124" xfId="0" applyNumberFormat="1" applyFont="1" applyBorder="1" applyAlignment="1">
      <alignment horizontal="center" vertical="center" shrinkToFit="1"/>
    </xf>
    <xf numFmtId="0" fontId="12" fillId="8" borderId="35" xfId="0" applyFont="1" applyFill="1" applyBorder="1" applyAlignment="1">
      <alignment horizontal="center" vertical="center"/>
    </xf>
    <xf numFmtId="9" fontId="12" fillId="14" borderId="36" xfId="0" applyNumberFormat="1" applyFont="1" applyFill="1" applyBorder="1" applyAlignment="1">
      <alignment horizontal="center" vertical="center"/>
    </xf>
    <xf numFmtId="0" fontId="5" fillId="0" borderId="152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131" xfId="0" applyFont="1" applyBorder="1" applyAlignment="1">
      <alignment horizontal="center" vertical="top" wrapText="1"/>
    </xf>
    <xf numFmtId="0" fontId="5" fillId="0" borderId="126" xfId="0" applyFont="1" applyBorder="1" applyAlignment="1">
      <alignment horizontal="center" vertical="top" wrapText="1"/>
    </xf>
    <xf numFmtId="0" fontId="5" fillId="0" borderId="83" xfId="0" applyFont="1" applyBorder="1" applyAlignment="1">
      <alignment horizontal="left" vertical="top" wrapText="1" indent="3"/>
    </xf>
    <xf numFmtId="0" fontId="5" fillId="0" borderId="154" xfId="0" applyFont="1" applyBorder="1" applyAlignment="1">
      <alignment horizontal="center" vertical="top" wrapText="1"/>
    </xf>
    <xf numFmtId="0" fontId="18" fillId="0" borderId="154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top" wrapText="1"/>
    </xf>
    <xf numFmtId="0" fontId="12" fillId="0" borderId="154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left" vertical="top" wrapText="1" indent="1"/>
    </xf>
    <xf numFmtId="0" fontId="5" fillId="0" borderId="158" xfId="0" applyFont="1" applyBorder="1" applyAlignment="1">
      <alignment horizontal="center" vertical="center" wrapText="1"/>
    </xf>
    <xf numFmtId="168" fontId="6" fillId="15" borderId="145" xfId="0" applyNumberFormat="1" applyFont="1" applyFill="1" applyBorder="1" applyAlignment="1">
      <alignment horizontal="center" vertical="center"/>
    </xf>
    <xf numFmtId="0" fontId="6" fillId="0" borderId="103" xfId="0" applyFont="1" applyBorder="1" applyAlignment="1">
      <alignment horizontal="left" vertical="center" wrapText="1" indent="1"/>
    </xf>
    <xf numFmtId="3" fontId="8" fillId="0" borderId="161" xfId="0" applyNumberFormat="1" applyFont="1" applyBorder="1" applyAlignment="1">
      <alignment horizontal="center" vertical="center" shrinkToFit="1"/>
    </xf>
    <xf numFmtId="0" fontId="6" fillId="0" borderId="160" xfId="0" applyFont="1" applyBorder="1" applyAlignment="1">
      <alignment horizontal="center" vertical="center" wrapText="1"/>
    </xf>
    <xf numFmtId="3" fontId="8" fillId="0" borderId="91" xfId="0" applyNumberFormat="1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left" wrapText="1"/>
    </xf>
    <xf numFmtId="168" fontId="8" fillId="15" borderId="124" xfId="0" applyNumberFormat="1" applyFont="1" applyFill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 indent="1"/>
    </xf>
    <xf numFmtId="0" fontId="8" fillId="6" borderId="26" xfId="0" applyFont="1" applyFill="1" applyBorder="1" applyAlignment="1">
      <alignment horizontal="center" vertical="top"/>
    </xf>
    <xf numFmtId="4" fontId="2" fillId="6" borderId="26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horizontal="center" vertical="center" wrapText="1"/>
    </xf>
    <xf numFmtId="0" fontId="7" fillId="16" borderId="129" xfId="0" applyFont="1" applyFill="1" applyBorder="1" applyAlignment="1">
      <alignment horizontal="center" vertical="center" wrapText="1"/>
    </xf>
    <xf numFmtId="0" fontId="2" fillId="0" borderId="115" xfId="0" applyFont="1" applyBorder="1" applyAlignment="1">
      <alignment horizontal="left" vertical="center" wrapText="1" indent="1"/>
    </xf>
    <xf numFmtId="3" fontId="2" fillId="0" borderId="164" xfId="0" applyNumberFormat="1" applyFont="1" applyBorder="1" applyAlignment="1">
      <alignment horizontal="center" vertical="center" shrinkToFit="1"/>
    </xf>
    <xf numFmtId="0" fontId="2" fillId="0" borderId="165" xfId="0" applyFont="1" applyBorder="1" applyAlignment="1">
      <alignment horizontal="center" vertical="center" wrapText="1"/>
    </xf>
    <xf numFmtId="3" fontId="2" fillId="0" borderId="141" xfId="0" applyNumberFormat="1" applyFont="1" applyBorder="1" applyAlignment="1">
      <alignment horizontal="center" vertical="center" shrinkToFit="1"/>
    </xf>
    <xf numFmtId="0" fontId="2" fillId="0" borderId="115" xfId="0" applyFont="1" applyBorder="1" applyAlignment="1">
      <alignment horizontal="center" vertical="center" wrapText="1"/>
    </xf>
    <xf numFmtId="3" fontId="2" fillId="9" borderId="141" xfId="0" applyNumberFormat="1" applyFont="1" applyFill="1" applyBorder="1" applyAlignment="1">
      <alignment horizontal="center" vertical="center" shrinkToFit="1"/>
    </xf>
    <xf numFmtId="4" fontId="2" fillId="0" borderId="115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top"/>
    </xf>
    <xf numFmtId="44" fontId="2" fillId="0" borderId="115" xfId="2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66" fontId="6" fillId="0" borderId="115" xfId="1" applyNumberFormat="1" applyFont="1" applyFill="1" applyBorder="1" applyAlignment="1">
      <alignment horizontal="center" vertical="center"/>
    </xf>
    <xf numFmtId="44" fontId="2" fillId="0" borderId="53" xfId="2" applyFont="1" applyFill="1" applyBorder="1" applyAlignment="1">
      <alignment horizontal="center" vertical="center"/>
    </xf>
    <xf numFmtId="2" fontId="2" fillId="17" borderId="0" xfId="0" applyNumberFormat="1" applyFont="1" applyFill="1" applyAlignment="1">
      <alignment horizontal="center" vertical="center"/>
    </xf>
    <xf numFmtId="0" fontId="5" fillId="0" borderId="159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left" vertical="center" wrapText="1"/>
    </xf>
    <xf numFmtId="3" fontId="8" fillId="9" borderId="91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top"/>
    </xf>
    <xf numFmtId="4" fontId="2" fillId="7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3" fontId="8" fillId="6" borderId="26" xfId="0" applyNumberFormat="1" applyFont="1" applyFill="1" applyBorder="1" applyAlignment="1">
      <alignment horizontal="center" vertical="center"/>
    </xf>
    <xf numFmtId="168" fontId="6" fillId="15" borderId="124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/>
    </xf>
    <xf numFmtId="165" fontId="8" fillId="0" borderId="140" xfId="0" applyNumberFormat="1" applyFont="1" applyBorder="1" applyAlignment="1">
      <alignment horizontal="center" vertical="center"/>
    </xf>
    <xf numFmtId="165" fontId="8" fillId="0" borderId="116" xfId="0" applyNumberFormat="1" applyFont="1" applyBorder="1" applyAlignment="1">
      <alignment horizontal="center" vertical="center"/>
    </xf>
    <xf numFmtId="165" fontId="23" fillId="0" borderId="139" xfId="0" applyNumberFormat="1" applyFont="1" applyBorder="1" applyAlignment="1">
      <alignment horizontal="center" vertical="center"/>
    </xf>
    <xf numFmtId="165" fontId="8" fillId="0" borderId="85" xfId="0" applyNumberFormat="1" applyFont="1" applyBorder="1" applyAlignment="1">
      <alignment horizontal="center" vertical="center"/>
    </xf>
    <xf numFmtId="165" fontId="8" fillId="0" borderId="43" xfId="0" applyNumberFormat="1" applyFont="1" applyBorder="1" applyAlignment="1">
      <alignment horizontal="center" vertical="center"/>
    </xf>
    <xf numFmtId="44" fontId="8" fillId="0" borderId="80" xfId="2" applyFont="1" applyFill="1" applyBorder="1" applyAlignment="1">
      <alignment horizontal="center" vertical="center"/>
    </xf>
    <xf numFmtId="44" fontId="8" fillId="0" borderId="7" xfId="2" applyFont="1" applyFill="1" applyBorder="1" applyAlignment="1">
      <alignment horizontal="center" vertical="center"/>
    </xf>
    <xf numFmtId="44" fontId="8" fillId="19" borderId="109" xfId="2" applyFont="1" applyFill="1" applyBorder="1" applyAlignment="1">
      <alignment horizontal="center" vertical="center"/>
    </xf>
    <xf numFmtId="44" fontId="8" fillId="0" borderId="140" xfId="2" applyFont="1" applyFill="1" applyBorder="1" applyAlignment="1">
      <alignment horizontal="center" vertical="center"/>
    </xf>
    <xf numFmtId="44" fontId="8" fillId="0" borderId="43" xfId="2" applyFont="1" applyFill="1" applyBorder="1" applyAlignment="1">
      <alignment horizontal="center" vertical="center"/>
    </xf>
    <xf numFmtId="44" fontId="8" fillId="0" borderId="163" xfId="2" applyFont="1" applyFill="1" applyBorder="1" applyAlignment="1">
      <alignment horizontal="center" vertical="center"/>
    </xf>
    <xf numFmtId="44" fontId="8" fillId="0" borderId="116" xfId="2" applyFont="1" applyFill="1" applyBorder="1" applyAlignment="1">
      <alignment horizontal="center" vertical="center"/>
    </xf>
    <xf numFmtId="44" fontId="8" fillId="0" borderId="139" xfId="2" applyFont="1" applyFill="1" applyBorder="1" applyAlignment="1">
      <alignment horizontal="center" vertical="center" shrinkToFit="1"/>
    </xf>
    <xf numFmtId="44" fontId="8" fillId="0" borderId="85" xfId="2" applyFont="1" applyFill="1" applyBorder="1" applyAlignment="1">
      <alignment horizontal="center" vertical="center"/>
    </xf>
    <xf numFmtId="169" fontId="8" fillId="15" borderId="50" xfId="2" applyNumberFormat="1" applyFont="1" applyFill="1" applyBorder="1" applyAlignment="1">
      <alignment horizontal="center" vertical="center"/>
    </xf>
    <xf numFmtId="169" fontId="8" fillId="15" borderId="14" xfId="2" applyNumberFormat="1" applyFont="1" applyFill="1" applyBorder="1" applyAlignment="1">
      <alignment horizontal="center" vertical="center"/>
    </xf>
    <xf numFmtId="169" fontId="8" fillId="15" borderId="8" xfId="2" applyNumberFormat="1" applyFont="1" applyFill="1" applyBorder="1" applyAlignment="1">
      <alignment horizontal="center" vertical="center"/>
    </xf>
    <xf numFmtId="169" fontId="8" fillId="15" borderId="0" xfId="2" applyNumberFormat="1" applyFont="1" applyFill="1" applyBorder="1" applyAlignment="1">
      <alignment horizontal="center" vertical="center"/>
    </xf>
    <xf numFmtId="169" fontId="8" fillId="15" borderId="16" xfId="2" applyNumberFormat="1" applyFont="1" applyFill="1" applyBorder="1" applyAlignment="1">
      <alignment horizontal="center" vertical="center"/>
    </xf>
    <xf numFmtId="169" fontId="8" fillId="15" borderId="97" xfId="2" applyNumberFormat="1" applyFont="1" applyFill="1" applyBorder="1" applyAlignment="1">
      <alignment horizontal="center" vertical="center"/>
    </xf>
    <xf numFmtId="169" fontId="8" fillId="15" borderId="107" xfId="2" applyNumberFormat="1" applyFont="1" applyFill="1" applyBorder="1" applyAlignment="1">
      <alignment horizontal="center" vertical="center"/>
    </xf>
    <xf numFmtId="169" fontId="8" fillId="15" borderId="26" xfId="2" applyNumberFormat="1" applyFont="1" applyFill="1" applyBorder="1" applyAlignment="1">
      <alignment horizontal="center" vertical="center"/>
    </xf>
    <xf numFmtId="44" fontId="8" fillId="0" borderId="71" xfId="2" applyFont="1" applyFill="1" applyBorder="1" applyAlignment="1">
      <alignment horizontal="center" vertical="center"/>
    </xf>
    <xf numFmtId="44" fontId="8" fillId="0" borderId="151" xfId="2" applyFont="1" applyFill="1" applyBorder="1" applyAlignment="1">
      <alignment horizontal="center" vertical="center"/>
    </xf>
    <xf numFmtId="44" fontId="8" fillId="0" borderId="63" xfId="2" applyFont="1" applyFill="1" applyBorder="1" applyAlignment="1">
      <alignment horizontal="center" vertical="center"/>
    </xf>
    <xf numFmtId="44" fontId="8" fillId="0" borderId="89" xfId="2" applyFont="1" applyFill="1" applyBorder="1" applyAlignment="1">
      <alignment horizontal="center" vertical="center"/>
    </xf>
    <xf numFmtId="44" fontId="8" fillId="0" borderId="88" xfId="2" applyFont="1" applyFill="1" applyBorder="1" applyAlignment="1">
      <alignment horizontal="center" vertical="center"/>
    </xf>
    <xf numFmtId="44" fontId="8" fillId="0" borderId="86" xfId="2" applyFont="1" applyFill="1" applyBorder="1" applyAlignment="1">
      <alignment horizontal="center" vertical="center"/>
    </xf>
    <xf numFmtId="44" fontId="8" fillId="0" borderId="73" xfId="2" applyFont="1" applyFill="1" applyBorder="1" applyAlignment="1">
      <alignment horizontal="center" vertical="center"/>
    </xf>
    <xf numFmtId="44" fontId="8" fillId="0" borderId="150" xfId="2" applyFont="1" applyFill="1" applyBorder="1" applyAlignment="1">
      <alignment horizontal="center" vertical="center"/>
    </xf>
    <xf numFmtId="2" fontId="8" fillId="0" borderId="86" xfId="0" applyNumberFormat="1" applyFont="1" applyBorder="1" applyAlignment="1">
      <alignment horizontal="center" vertical="center"/>
    </xf>
    <xf numFmtId="2" fontId="8" fillId="0" borderId="89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150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3" fontId="8" fillId="0" borderId="151" xfId="0" applyNumberFormat="1" applyFont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 wrapText="1"/>
    </xf>
    <xf numFmtId="165" fontId="8" fillId="0" borderId="80" xfId="0" applyNumberFormat="1" applyFont="1" applyBorder="1" applyAlignment="1">
      <alignment horizontal="center" vertical="center"/>
    </xf>
    <xf numFmtId="169" fontId="8" fillId="18" borderId="71" xfId="2" applyNumberFormat="1" applyFont="1" applyFill="1" applyBorder="1" applyAlignment="1">
      <alignment horizontal="center" vertical="center"/>
    </xf>
    <xf numFmtId="169" fontId="8" fillId="18" borderId="151" xfId="2" applyNumberFormat="1" applyFont="1" applyFill="1" applyBorder="1" applyAlignment="1">
      <alignment horizontal="center" vertical="center"/>
    </xf>
    <xf numFmtId="169" fontId="8" fillId="15" borderId="63" xfId="2" applyNumberFormat="1" applyFont="1" applyFill="1" applyBorder="1" applyAlignment="1">
      <alignment horizontal="center" vertical="center"/>
    </xf>
    <xf numFmtId="0" fontId="8" fillId="6" borderId="151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169" fontId="8" fillId="5" borderId="70" xfId="2" applyNumberFormat="1" applyFont="1" applyFill="1" applyBorder="1" applyAlignment="1">
      <alignment horizontal="center" vertical="center"/>
    </xf>
    <xf numFmtId="169" fontId="8" fillId="5" borderId="42" xfId="2" applyNumberFormat="1" applyFont="1" applyFill="1" applyBorder="1" applyAlignment="1">
      <alignment horizontal="center" vertical="center"/>
    </xf>
    <xf numFmtId="169" fontId="8" fillId="5" borderId="145" xfId="2" applyNumberFormat="1" applyFont="1" applyFill="1" applyBorder="1" applyAlignment="1">
      <alignment horizontal="center" vertical="center"/>
    </xf>
    <xf numFmtId="169" fontId="8" fillId="5" borderId="124" xfId="2" applyNumberFormat="1" applyFont="1" applyFill="1" applyBorder="1" applyAlignment="1">
      <alignment horizontal="center" vertical="center"/>
    </xf>
    <xf numFmtId="169" fontId="6" fillId="5" borderId="42" xfId="2" applyNumberFormat="1" applyFont="1" applyFill="1" applyBorder="1" applyAlignment="1">
      <alignment horizontal="center" vertical="center"/>
    </xf>
    <xf numFmtId="169" fontId="8" fillId="5" borderId="108" xfId="2" applyNumberFormat="1" applyFont="1" applyFill="1" applyBorder="1" applyAlignment="1">
      <alignment horizontal="center" vertical="center"/>
    </xf>
    <xf numFmtId="169" fontId="6" fillId="5" borderId="145" xfId="2" applyNumberFormat="1" applyFont="1" applyFill="1" applyBorder="1" applyAlignment="1">
      <alignment horizontal="center" vertical="center"/>
    </xf>
    <xf numFmtId="169" fontId="8" fillId="5" borderId="106" xfId="2" applyNumberFormat="1" applyFont="1" applyFill="1" applyBorder="1" applyAlignment="1">
      <alignment horizontal="center" vertical="center"/>
    </xf>
    <xf numFmtId="169" fontId="6" fillId="5" borderId="70" xfId="2" applyNumberFormat="1" applyFont="1" applyFill="1" applyBorder="1" applyAlignment="1">
      <alignment horizontal="center" vertical="center"/>
    </xf>
    <xf numFmtId="169" fontId="6" fillId="5" borderId="108" xfId="2" applyNumberFormat="1" applyFont="1" applyFill="1" applyBorder="1" applyAlignment="1">
      <alignment horizontal="center" vertical="center"/>
    </xf>
    <xf numFmtId="169" fontId="8" fillId="5" borderId="149" xfId="2" applyNumberFormat="1" applyFont="1" applyFill="1" applyBorder="1" applyAlignment="1">
      <alignment horizontal="center" vertical="center"/>
    </xf>
    <xf numFmtId="169" fontId="8" fillId="5" borderId="49" xfId="2" applyNumberFormat="1" applyFont="1" applyFill="1" applyBorder="1" applyAlignment="1">
      <alignment horizontal="center" vertical="center"/>
    </xf>
    <xf numFmtId="169" fontId="8" fillId="5" borderId="103" xfId="2" applyNumberFormat="1" applyFont="1" applyFill="1" applyBorder="1" applyAlignment="1">
      <alignment horizontal="center" vertical="center"/>
    </xf>
    <xf numFmtId="169" fontId="8" fillId="5" borderId="118" xfId="2" applyNumberFormat="1" applyFont="1" applyFill="1" applyBorder="1" applyAlignment="1">
      <alignment horizontal="center" vertical="center"/>
    </xf>
    <xf numFmtId="169" fontId="6" fillId="5" borderId="103" xfId="2" applyNumberFormat="1" applyFont="1" applyFill="1" applyBorder="1" applyAlignment="1">
      <alignment horizontal="center" vertical="center"/>
    </xf>
    <xf numFmtId="169" fontId="8" fillId="5" borderId="52" xfId="2" applyNumberFormat="1" applyFont="1" applyFill="1" applyBorder="1" applyAlignment="1">
      <alignment horizontal="center" vertical="center"/>
    </xf>
    <xf numFmtId="169" fontId="6" fillId="5" borderId="52" xfId="2" applyNumberFormat="1" applyFont="1" applyFill="1" applyBorder="1" applyAlignment="1">
      <alignment horizontal="center" vertical="center"/>
    </xf>
    <xf numFmtId="169" fontId="6" fillId="5" borderId="25" xfId="2" applyNumberFormat="1" applyFont="1" applyFill="1" applyBorder="1" applyAlignment="1">
      <alignment horizontal="center" vertical="center"/>
    </xf>
    <xf numFmtId="169" fontId="8" fillId="5" borderId="25" xfId="2" applyNumberFormat="1" applyFont="1" applyFill="1" applyBorder="1" applyAlignment="1">
      <alignment horizontal="center" vertical="center"/>
    </xf>
    <xf numFmtId="169" fontId="8" fillId="5" borderId="122" xfId="2" applyNumberFormat="1" applyFont="1" applyFill="1" applyBorder="1" applyAlignment="1">
      <alignment horizontal="center" vertical="center"/>
    </xf>
    <xf numFmtId="169" fontId="6" fillId="5" borderId="106" xfId="2" applyNumberFormat="1" applyFont="1" applyFill="1" applyBorder="1" applyAlignment="1">
      <alignment horizontal="center" vertical="center"/>
    </xf>
    <xf numFmtId="169" fontId="8" fillId="5" borderId="50" xfId="2" applyNumberFormat="1" applyFont="1" applyFill="1" applyBorder="1" applyAlignment="1">
      <alignment horizontal="center" vertical="center"/>
    </xf>
    <xf numFmtId="169" fontId="8" fillId="5" borderId="14" xfId="2" applyNumberFormat="1" applyFont="1" applyFill="1" applyBorder="1" applyAlignment="1">
      <alignment horizontal="center" vertical="center"/>
    </xf>
    <xf numFmtId="169" fontId="8" fillId="5" borderId="8" xfId="2" applyNumberFormat="1" applyFont="1" applyFill="1" applyBorder="1" applyAlignment="1">
      <alignment horizontal="center" vertical="center"/>
    </xf>
    <xf numFmtId="169" fontId="6" fillId="5" borderId="74" xfId="2" applyNumberFormat="1" applyFont="1" applyFill="1" applyBorder="1" applyAlignment="1">
      <alignment horizontal="center" vertical="center" wrapText="1"/>
    </xf>
    <xf numFmtId="169" fontId="6" fillId="5" borderId="142" xfId="2" applyNumberFormat="1" applyFont="1" applyFill="1" applyBorder="1" applyAlignment="1">
      <alignment horizontal="center" vertical="center" wrapText="1"/>
    </xf>
    <xf numFmtId="169" fontId="6" fillId="5" borderId="166" xfId="2" applyNumberFormat="1" applyFont="1" applyFill="1" applyBorder="1" applyAlignment="1">
      <alignment horizontal="center" vertical="center" wrapText="1"/>
    </xf>
    <xf numFmtId="0" fontId="5" fillId="5" borderId="121" xfId="0" applyFont="1" applyFill="1" applyBorder="1" applyAlignment="1">
      <alignment horizontal="center" vertical="center" wrapText="1"/>
    </xf>
    <xf numFmtId="1" fontId="8" fillId="0" borderId="151" xfId="0" applyNumberFormat="1" applyFont="1" applyBorder="1" applyAlignment="1">
      <alignment horizontal="center" vertical="center"/>
    </xf>
    <xf numFmtId="3" fontId="8" fillId="0" borderId="145" xfId="0" applyNumberFormat="1" applyFont="1" applyBorder="1" applyAlignment="1">
      <alignment horizontal="center" vertical="center"/>
    </xf>
    <xf numFmtId="169" fontId="8" fillId="15" borderId="151" xfId="2" applyNumberFormat="1" applyFont="1" applyFill="1" applyBorder="1" applyAlignment="1">
      <alignment horizontal="center" vertical="center"/>
    </xf>
    <xf numFmtId="169" fontId="8" fillId="15" borderId="86" xfId="2" applyNumberFormat="1" applyFont="1" applyFill="1" applyBorder="1" applyAlignment="1">
      <alignment horizontal="center" vertical="center"/>
    </xf>
    <xf numFmtId="169" fontId="8" fillId="15" borderId="71" xfId="2" applyNumberFormat="1" applyFont="1" applyFill="1" applyBorder="1" applyAlignment="1">
      <alignment horizontal="center" vertical="center"/>
    </xf>
    <xf numFmtId="169" fontId="8" fillId="15" borderId="80" xfId="2" applyNumberFormat="1" applyFont="1" applyFill="1" applyBorder="1" applyAlignment="1">
      <alignment horizontal="center" vertical="center"/>
    </xf>
    <xf numFmtId="1" fontId="8" fillId="0" borderId="140" xfId="0" applyNumberFormat="1" applyFont="1" applyBorder="1" applyAlignment="1">
      <alignment horizontal="center" vertical="center"/>
    </xf>
    <xf numFmtId="169" fontId="8" fillId="15" borderId="140" xfId="2" applyNumberFormat="1" applyFont="1" applyFill="1" applyBorder="1" applyAlignment="1">
      <alignment horizontal="center" vertical="center"/>
    </xf>
    <xf numFmtId="169" fontId="8" fillId="15" borderId="116" xfId="2" applyNumberFormat="1" applyFont="1" applyFill="1" applyBorder="1" applyAlignment="1">
      <alignment horizontal="center" vertical="center"/>
    </xf>
    <xf numFmtId="2" fontId="8" fillId="0" borderId="71" xfId="0" applyNumberFormat="1" applyFont="1" applyBorder="1" applyAlignment="1">
      <alignment horizontal="center" vertical="center"/>
    </xf>
    <xf numFmtId="169" fontId="6" fillId="15" borderId="0" xfId="2" applyNumberFormat="1" applyFont="1" applyFill="1" applyBorder="1" applyAlignment="1">
      <alignment horizontal="center" vertical="center" wrapText="1"/>
    </xf>
    <xf numFmtId="169" fontId="6" fillId="15" borderId="8" xfId="2" applyNumberFormat="1" applyFont="1" applyFill="1" applyBorder="1" applyAlignment="1">
      <alignment horizontal="center" vertical="center" wrapText="1"/>
    </xf>
    <xf numFmtId="169" fontId="6" fillId="15" borderId="14" xfId="2" applyNumberFormat="1" applyFont="1" applyFill="1" applyBorder="1" applyAlignment="1">
      <alignment horizontal="center" vertical="center" wrapText="1"/>
    </xf>
    <xf numFmtId="3" fontId="8" fillId="0" borderId="140" xfId="0" applyNumberFormat="1" applyFont="1" applyBorder="1" applyAlignment="1">
      <alignment horizontal="center" vertical="center"/>
    </xf>
    <xf numFmtId="3" fontId="8" fillId="0" borderId="71" xfId="0" applyNumberFormat="1" applyFont="1" applyBorder="1" applyAlignment="1">
      <alignment horizontal="center" vertical="center" wrapText="1"/>
    </xf>
    <xf numFmtId="2" fontId="12" fillId="0" borderId="63" xfId="0" applyNumberFormat="1" applyFont="1" applyBorder="1" applyAlignment="1">
      <alignment horizontal="center" vertical="center" wrapText="1"/>
    </xf>
    <xf numFmtId="2" fontId="12" fillId="0" borderId="89" xfId="0" applyNumberFormat="1" applyFont="1" applyBorder="1" applyAlignment="1">
      <alignment horizontal="center" vertical="center" wrapText="1"/>
    </xf>
    <xf numFmtId="2" fontId="12" fillId="0" borderId="151" xfId="0" applyNumberFormat="1" applyFont="1" applyBorder="1" applyAlignment="1">
      <alignment horizontal="center" vertical="center" wrapText="1"/>
    </xf>
    <xf numFmtId="2" fontId="8" fillId="17" borderId="25" xfId="0" applyNumberFormat="1" applyFont="1" applyFill="1" applyBorder="1" applyAlignment="1">
      <alignment horizontal="center" vertical="center"/>
    </xf>
    <xf numFmtId="2" fontId="12" fillId="17" borderId="28" xfId="0" applyNumberFormat="1" applyFont="1" applyFill="1" applyBorder="1" applyAlignment="1">
      <alignment horizontal="center" vertical="center" wrapText="1"/>
    </xf>
    <xf numFmtId="44" fontId="8" fillId="17" borderId="28" xfId="2" applyFont="1" applyFill="1" applyBorder="1" applyAlignment="1">
      <alignment horizontal="center" vertical="center"/>
    </xf>
    <xf numFmtId="44" fontId="8" fillId="17" borderId="90" xfId="2" applyFont="1" applyFill="1" applyBorder="1" applyAlignment="1">
      <alignment horizontal="center" vertical="center"/>
    </xf>
    <xf numFmtId="44" fontId="8" fillId="17" borderId="99" xfId="2" applyFont="1" applyFill="1" applyBorder="1" applyAlignment="1">
      <alignment horizontal="center" vertical="center"/>
    </xf>
    <xf numFmtId="44" fontId="6" fillId="17" borderId="90" xfId="2" applyFont="1" applyFill="1" applyBorder="1" applyAlignment="1">
      <alignment horizontal="center" vertical="center"/>
    </xf>
    <xf numFmtId="44" fontId="8" fillId="17" borderId="29" xfId="2" applyFont="1" applyFill="1" applyBorder="1" applyAlignment="1">
      <alignment horizontal="center" vertical="center"/>
    </xf>
    <xf numFmtId="44" fontId="8" fillId="17" borderId="100" xfId="2" applyFont="1" applyFill="1" applyBorder="1" applyAlignment="1">
      <alignment horizontal="center" vertical="center"/>
    </xf>
    <xf numFmtId="44" fontId="6" fillId="17" borderId="29" xfId="2" applyFont="1" applyFill="1" applyBorder="1" applyAlignment="1">
      <alignment horizontal="center" vertical="center"/>
    </xf>
    <xf numFmtId="44" fontId="6" fillId="17" borderId="92" xfId="2" applyFont="1" applyFill="1" applyBorder="1" applyAlignment="1">
      <alignment horizontal="center" vertical="center"/>
    </xf>
    <xf numFmtId="44" fontId="6" fillId="17" borderId="58" xfId="2" applyFont="1" applyFill="1" applyBorder="1" applyAlignment="1">
      <alignment horizontal="center" vertical="center"/>
    </xf>
    <xf numFmtId="44" fontId="8" fillId="17" borderId="93" xfId="2" applyFont="1" applyFill="1" applyBorder="1" applyAlignment="1">
      <alignment horizontal="center" vertical="center"/>
    </xf>
    <xf numFmtId="44" fontId="8" fillId="17" borderId="30" xfId="2" applyFont="1" applyFill="1" applyBorder="1" applyAlignment="1">
      <alignment horizontal="center" vertical="center"/>
    </xf>
    <xf numFmtId="166" fontId="8" fillId="17" borderId="29" xfId="1" applyNumberFormat="1" applyFont="1" applyFill="1" applyBorder="1" applyAlignment="1">
      <alignment horizontal="center" vertical="center"/>
    </xf>
    <xf numFmtId="166" fontId="8" fillId="17" borderId="90" xfId="1" applyNumberFormat="1" applyFont="1" applyFill="1" applyBorder="1" applyAlignment="1">
      <alignment horizontal="center" vertical="center"/>
    </xf>
    <xf numFmtId="44" fontId="8" fillId="17" borderId="92" xfId="2" applyFont="1" applyFill="1" applyBorder="1" applyAlignment="1">
      <alignment horizontal="center" vertical="center"/>
    </xf>
    <xf numFmtId="3" fontId="8" fillId="20" borderId="29" xfId="0" applyNumberFormat="1" applyFont="1" applyFill="1" applyBorder="1" applyAlignment="1">
      <alignment horizontal="center" vertical="center" wrapText="1"/>
    </xf>
    <xf numFmtId="2" fontId="12" fillId="20" borderId="90" xfId="0" applyNumberFormat="1" applyFont="1" applyFill="1" applyBorder="1" applyAlignment="1">
      <alignment horizontal="center" vertical="center" wrapText="1"/>
    </xf>
    <xf numFmtId="2" fontId="12" fillId="20" borderId="29" xfId="0" applyNumberFormat="1" applyFont="1" applyFill="1" applyBorder="1" applyAlignment="1">
      <alignment horizontal="center" vertical="center" wrapText="1"/>
    </xf>
    <xf numFmtId="2" fontId="12" fillId="20" borderId="99" xfId="0" applyNumberFormat="1" applyFont="1" applyFill="1" applyBorder="1" applyAlignment="1">
      <alignment horizontal="center" vertical="center" wrapText="1"/>
    </xf>
    <xf numFmtId="44" fontId="8" fillId="17" borderId="49" xfId="2" applyFont="1" applyFill="1" applyBorder="1" applyAlignment="1">
      <alignment horizontal="center" vertical="center"/>
    </xf>
    <xf numFmtId="44" fontId="8" fillId="17" borderId="103" xfId="2" applyFont="1" applyFill="1" applyBorder="1" applyAlignment="1">
      <alignment horizontal="center" vertical="center"/>
    </xf>
    <xf numFmtId="44" fontId="8" fillId="17" borderId="122" xfId="2" applyFont="1" applyFill="1" applyBorder="1" applyAlignment="1">
      <alignment horizontal="center" vertical="center"/>
    </xf>
    <xf numFmtId="44" fontId="6" fillId="17" borderId="103" xfId="2" applyFont="1" applyFill="1" applyBorder="1" applyAlignment="1">
      <alignment horizontal="center" vertical="center"/>
    </xf>
    <xf numFmtId="44" fontId="8" fillId="17" borderId="52" xfId="2" applyFont="1" applyFill="1" applyBorder="1" applyAlignment="1">
      <alignment horizontal="center" vertical="center"/>
    </xf>
    <xf numFmtId="44" fontId="8" fillId="17" borderId="115" xfId="2" applyFont="1" applyFill="1" applyBorder="1" applyAlignment="1">
      <alignment horizontal="center" vertical="center"/>
    </xf>
    <xf numFmtId="2" fontId="12" fillId="20" borderId="58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Alignment="1">
      <alignment horizontal="left" vertical="top"/>
    </xf>
    <xf numFmtId="42" fontId="8" fillId="0" borderId="106" xfId="0" applyNumberFormat="1" applyFont="1" applyBorder="1" applyAlignment="1">
      <alignment horizontal="center" vertical="center"/>
    </xf>
    <xf numFmtId="42" fontId="8" fillId="0" borderId="42" xfId="0" applyNumberFormat="1" applyFont="1" applyBorder="1" applyAlignment="1">
      <alignment horizontal="center" vertical="center"/>
    </xf>
    <xf numFmtId="42" fontId="8" fillId="0" borderId="149" xfId="0" applyNumberFormat="1" applyFont="1" applyBorder="1" applyAlignment="1">
      <alignment horizontal="center" vertical="center"/>
    </xf>
    <xf numFmtId="42" fontId="8" fillId="0" borderId="108" xfId="0" applyNumberFormat="1" applyFont="1" applyBorder="1" applyAlignment="1">
      <alignment horizontal="center" vertical="center"/>
    </xf>
    <xf numFmtId="42" fontId="8" fillId="0" borderId="167" xfId="0" applyNumberFormat="1" applyFont="1" applyBorder="1" applyAlignment="1">
      <alignment horizontal="center" vertical="center"/>
    </xf>
    <xf numFmtId="42" fontId="8" fillId="0" borderId="106" xfId="0" applyNumberFormat="1" applyFont="1" applyBorder="1" applyAlignment="1">
      <alignment vertical="center"/>
    </xf>
    <xf numFmtId="42" fontId="8" fillId="0" borderId="0" xfId="0" applyNumberFormat="1" applyFont="1" applyAlignment="1">
      <alignment horizontal="left" vertical="top"/>
    </xf>
    <xf numFmtId="42" fontId="8" fillId="0" borderId="42" xfId="0" applyNumberFormat="1" applyFont="1" applyBorder="1" applyAlignment="1">
      <alignment vertical="center"/>
    </xf>
    <xf numFmtId="44" fontId="6" fillId="17" borderId="52" xfId="2" applyFont="1" applyFill="1" applyBorder="1" applyAlignment="1">
      <alignment horizontal="center" vertical="center"/>
    </xf>
    <xf numFmtId="42" fontId="6" fillId="0" borderId="167" xfId="0" applyNumberFormat="1" applyFont="1" applyBorder="1" applyAlignment="1">
      <alignment vertical="center"/>
    </xf>
    <xf numFmtId="42" fontId="8" fillId="0" borderId="108" xfId="0" applyNumberFormat="1" applyFont="1" applyBorder="1" applyAlignment="1">
      <alignment vertical="center"/>
    </xf>
    <xf numFmtId="2" fontId="8" fillId="20" borderId="49" xfId="0" applyNumberFormat="1" applyFont="1" applyFill="1" applyBorder="1" applyAlignment="1">
      <alignment horizontal="center" vertical="center"/>
    </xf>
    <xf numFmtId="2" fontId="8" fillId="20" borderId="52" xfId="0" applyNumberFormat="1" applyFont="1" applyFill="1" applyBorder="1" applyAlignment="1">
      <alignment horizontal="center" vertical="center"/>
    </xf>
    <xf numFmtId="2" fontId="8" fillId="20" borderId="25" xfId="0" applyNumberFormat="1" applyFont="1" applyFill="1" applyBorder="1" applyAlignment="1">
      <alignment horizontal="center" vertical="center"/>
    </xf>
    <xf numFmtId="2" fontId="23" fillId="20" borderId="52" xfId="0" applyNumberFormat="1" applyFont="1" applyFill="1" applyBorder="1" applyAlignment="1">
      <alignment horizontal="center" vertical="center"/>
    </xf>
    <xf numFmtId="44" fontId="8" fillId="20" borderId="109" xfId="2" applyFont="1" applyFill="1" applyBorder="1" applyAlignment="1">
      <alignment horizontal="center" vertical="center"/>
    </xf>
    <xf numFmtId="44" fontId="8" fillId="20" borderId="103" xfId="2" applyFont="1" applyFill="1" applyBorder="1" applyAlignment="1">
      <alignment horizontal="center" vertical="center"/>
    </xf>
    <xf numFmtId="44" fontId="8" fillId="20" borderId="122" xfId="2" applyFont="1" applyFill="1" applyBorder="1" applyAlignment="1">
      <alignment horizontal="center" vertical="center"/>
    </xf>
    <xf numFmtId="2" fontId="8" fillId="20" borderId="109" xfId="0" applyNumberFormat="1" applyFont="1" applyFill="1" applyBorder="1" applyAlignment="1">
      <alignment horizontal="center" vertical="center"/>
    </xf>
    <xf numFmtId="2" fontId="8" fillId="20" borderId="118" xfId="0" applyNumberFormat="1" applyFont="1" applyFill="1" applyBorder="1" applyAlignment="1">
      <alignment horizontal="center" vertical="center"/>
    </xf>
    <xf numFmtId="42" fontId="6" fillId="0" borderId="42" xfId="0" applyNumberFormat="1" applyFont="1" applyBorder="1" applyAlignment="1">
      <alignment horizontal="center" vertical="center"/>
    </xf>
    <xf numFmtId="42" fontId="6" fillId="0" borderId="108" xfId="0" applyNumberFormat="1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71" xfId="0" applyFont="1" applyBorder="1" applyAlignment="1">
      <alignment horizontal="center" vertical="center" wrapText="1"/>
    </xf>
    <xf numFmtId="42" fontId="5" fillId="5" borderId="70" xfId="0" applyNumberFormat="1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44" fontId="8" fillId="21" borderId="42" xfId="0" applyNumberFormat="1" applyFont="1" applyFill="1" applyBorder="1" applyAlignment="1">
      <alignment horizontal="center" vertical="center"/>
    </xf>
    <xf numFmtId="44" fontId="8" fillId="21" borderId="73" xfId="0" applyNumberFormat="1" applyFont="1" applyFill="1" applyBorder="1" applyAlignment="1">
      <alignment horizontal="center" vertical="center"/>
    </xf>
    <xf numFmtId="44" fontId="8" fillId="21" borderId="63" xfId="0" applyNumberFormat="1" applyFont="1" applyFill="1" applyBorder="1" applyAlignment="1">
      <alignment horizontal="center" vertical="center"/>
    </xf>
    <xf numFmtId="44" fontId="8" fillId="21" borderId="86" xfId="0" applyNumberFormat="1" applyFont="1" applyFill="1" applyBorder="1" applyAlignment="1">
      <alignment horizontal="center" vertical="center"/>
    </xf>
    <xf numFmtId="44" fontId="8" fillId="21" borderId="167" xfId="0" applyNumberFormat="1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left" vertical="top"/>
    </xf>
    <xf numFmtId="44" fontId="8" fillId="21" borderId="106" xfId="0" applyNumberFormat="1" applyFont="1" applyFill="1" applyBorder="1" applyAlignment="1">
      <alignment vertical="center"/>
    </xf>
    <xf numFmtId="44" fontId="8" fillId="21" borderId="106" xfId="0" applyNumberFormat="1" applyFont="1" applyFill="1" applyBorder="1" applyAlignment="1">
      <alignment horizontal="center" vertical="center"/>
    </xf>
    <xf numFmtId="44" fontId="8" fillId="21" borderId="149" xfId="0" applyNumberFormat="1" applyFont="1" applyFill="1" applyBorder="1" applyAlignment="1">
      <alignment horizontal="center" vertical="center"/>
    </xf>
    <xf numFmtId="44" fontId="8" fillId="21" borderId="108" xfId="0" applyNumberFormat="1" applyFont="1" applyFill="1" applyBorder="1" applyAlignment="1">
      <alignment horizontal="center" vertical="center"/>
    </xf>
    <xf numFmtId="42" fontId="12" fillId="5" borderId="137" xfId="0" applyNumberFormat="1" applyFont="1" applyFill="1" applyBorder="1" applyAlignment="1">
      <alignment horizontal="center" vertical="center" wrapText="1"/>
    </xf>
    <xf numFmtId="2" fontId="12" fillId="5" borderId="137" xfId="0" applyNumberFormat="1" applyFont="1" applyFill="1" applyBorder="1" applyAlignment="1">
      <alignment horizontal="center" vertical="center" wrapText="1"/>
    </xf>
    <xf numFmtId="44" fontId="8" fillId="21" borderId="7" xfId="0" applyNumberFormat="1" applyFont="1" applyFill="1" applyBorder="1" applyAlignment="1">
      <alignment horizontal="center" vertical="center"/>
    </xf>
    <xf numFmtId="44" fontId="8" fillId="21" borderId="70" xfId="0" applyNumberFormat="1" applyFont="1" applyFill="1" applyBorder="1" applyAlignment="1">
      <alignment horizontal="center" vertical="center"/>
    </xf>
    <xf numFmtId="44" fontId="8" fillId="21" borderId="108" xfId="0" applyNumberFormat="1" applyFont="1" applyFill="1" applyBorder="1" applyAlignment="1">
      <alignment vertical="center"/>
    </xf>
    <xf numFmtId="44" fontId="6" fillId="21" borderId="167" xfId="0" applyNumberFormat="1" applyFont="1" applyFill="1" applyBorder="1" applyAlignment="1">
      <alignment vertical="center"/>
    </xf>
    <xf numFmtId="0" fontId="8" fillId="21" borderId="106" xfId="0" applyFont="1" applyFill="1" applyBorder="1" applyAlignment="1">
      <alignment horizontal="center" vertical="center"/>
    </xf>
    <xf numFmtId="0" fontId="8" fillId="21" borderId="42" xfId="0" applyFont="1" applyFill="1" applyBorder="1" applyAlignment="1">
      <alignment horizontal="center" vertical="center"/>
    </xf>
    <xf numFmtId="0" fontId="8" fillId="21" borderId="108" xfId="0" applyFont="1" applyFill="1" applyBorder="1" applyAlignment="1">
      <alignment horizontal="center" vertical="center"/>
    </xf>
    <xf numFmtId="169" fontId="6" fillId="21" borderId="112" xfId="2" applyNumberFormat="1" applyFont="1" applyFill="1" applyBorder="1" applyAlignment="1">
      <alignment horizontal="center" vertical="center" wrapText="1"/>
    </xf>
    <xf numFmtId="3" fontId="8" fillId="21" borderId="151" xfId="0" applyNumberFormat="1" applyFont="1" applyFill="1" applyBorder="1" applyAlignment="1">
      <alignment horizontal="center" vertical="center"/>
    </xf>
    <xf numFmtId="169" fontId="8" fillId="21" borderId="151" xfId="2" applyNumberFormat="1" applyFont="1" applyFill="1" applyBorder="1" applyAlignment="1">
      <alignment horizontal="center" vertical="center"/>
    </xf>
    <xf numFmtId="169" fontId="8" fillId="21" borderId="86" xfId="2" applyNumberFormat="1" applyFont="1" applyFill="1" applyBorder="1" applyAlignment="1">
      <alignment horizontal="center" vertical="center"/>
    </xf>
    <xf numFmtId="44" fontId="6" fillId="17" borderId="0" xfId="2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44" fontId="6" fillId="17" borderId="49" xfId="2" applyFont="1" applyFill="1" applyBorder="1" applyAlignment="1">
      <alignment horizontal="center" vertical="center"/>
    </xf>
    <xf numFmtId="44" fontId="6" fillId="17" borderId="51" xfId="2" applyFont="1" applyFill="1" applyBorder="1" applyAlignment="1">
      <alignment horizontal="center" vertical="center"/>
    </xf>
    <xf numFmtId="44" fontId="6" fillId="17" borderId="48" xfId="2" applyFont="1" applyFill="1" applyBorder="1" applyAlignment="1">
      <alignment horizontal="center" vertical="center"/>
    </xf>
    <xf numFmtId="2" fontId="23" fillId="20" borderId="0" xfId="0" applyNumberFormat="1" applyFont="1" applyFill="1" applyAlignment="1">
      <alignment horizontal="center" vertical="center"/>
    </xf>
    <xf numFmtId="44" fontId="6" fillId="21" borderId="42" xfId="0" applyNumberFormat="1" applyFont="1" applyFill="1" applyBorder="1" applyAlignment="1">
      <alignment vertical="center"/>
    </xf>
    <xf numFmtId="2" fontId="8" fillId="20" borderId="0" xfId="0" applyNumberFormat="1" applyFont="1" applyFill="1" applyAlignment="1">
      <alignment horizontal="center" vertical="center"/>
    </xf>
    <xf numFmtId="44" fontId="6" fillId="17" borderId="121" xfId="2" applyFont="1" applyFill="1" applyBorder="1" applyAlignment="1">
      <alignment horizontal="center" vertical="center"/>
    </xf>
    <xf numFmtId="0" fontId="5" fillId="0" borderId="13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44" fontId="8" fillId="17" borderId="58" xfId="2" applyFont="1" applyFill="1" applyBorder="1" applyAlignment="1">
      <alignment horizontal="center" vertical="center"/>
    </xf>
    <xf numFmtId="42" fontId="8" fillId="0" borderId="36" xfId="0" applyNumberFormat="1" applyFont="1" applyBorder="1" applyAlignment="1">
      <alignment horizontal="center" vertical="center"/>
    </xf>
    <xf numFmtId="44" fontId="8" fillId="17" borderId="121" xfId="2" applyFont="1" applyFill="1" applyBorder="1" applyAlignment="1">
      <alignment horizontal="center" vertical="center"/>
    </xf>
    <xf numFmtId="44" fontId="8" fillId="17" borderId="48" xfId="2" applyFont="1" applyFill="1" applyBorder="1" applyAlignment="1">
      <alignment horizontal="center" vertical="center"/>
    </xf>
    <xf numFmtId="44" fontId="8" fillId="21" borderId="37" xfId="0" applyNumberFormat="1" applyFont="1" applyFill="1" applyBorder="1" applyAlignment="1">
      <alignment horizontal="center" vertical="center"/>
    </xf>
    <xf numFmtId="0" fontId="18" fillId="0" borderId="83" xfId="0" applyFont="1" applyBorder="1" applyAlignment="1">
      <alignment horizontal="center" vertical="center" wrapText="1"/>
    </xf>
    <xf numFmtId="44" fontId="6" fillId="17" borderId="118" xfId="2" applyFont="1" applyFill="1" applyBorder="1" applyAlignment="1">
      <alignment horizontal="center" vertical="center"/>
    </xf>
    <xf numFmtId="44" fontId="8" fillId="21" borderId="124" xfId="0" applyNumberFormat="1" applyFont="1" applyFill="1" applyBorder="1" applyAlignment="1">
      <alignment horizontal="center" vertical="center"/>
    </xf>
    <xf numFmtId="44" fontId="6" fillId="17" borderId="50" xfId="2" applyFont="1" applyFill="1" applyBorder="1" applyAlignment="1">
      <alignment horizontal="center" vertical="center"/>
    </xf>
    <xf numFmtId="44" fontId="6" fillId="17" borderId="30" xfId="2" applyFont="1" applyFill="1" applyBorder="1" applyAlignment="1">
      <alignment horizontal="center" vertical="center"/>
    </xf>
    <xf numFmtId="44" fontId="6" fillId="17" borderId="25" xfId="2" applyFont="1" applyFill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42" fontId="6" fillId="0" borderId="70" xfId="0" applyNumberFormat="1" applyFont="1" applyBorder="1" applyAlignment="1">
      <alignment horizontal="center" vertical="center"/>
    </xf>
    <xf numFmtId="44" fontId="6" fillId="21" borderId="70" xfId="0" applyNumberFormat="1" applyFont="1" applyFill="1" applyBorder="1" applyAlignment="1">
      <alignment horizontal="center" vertical="center"/>
    </xf>
    <xf numFmtId="44" fontId="6" fillId="21" borderId="149" xfId="0" applyNumberFormat="1" applyFont="1" applyFill="1" applyBorder="1" applyAlignment="1">
      <alignment horizontal="center" vertical="center"/>
    </xf>
    <xf numFmtId="44" fontId="6" fillId="21" borderId="63" xfId="0" applyNumberFormat="1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 vertical="top" wrapText="1"/>
    </xf>
    <xf numFmtId="0" fontId="5" fillId="0" borderId="163" xfId="0" applyFont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top" wrapText="1"/>
    </xf>
    <xf numFmtId="0" fontId="18" fillId="0" borderId="168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top" wrapText="1"/>
    </xf>
    <xf numFmtId="0" fontId="8" fillId="0" borderId="1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8" fillId="0" borderId="156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42" fontId="8" fillId="0" borderId="70" xfId="0" applyNumberFormat="1" applyFont="1" applyBorder="1" applyAlignment="1">
      <alignment horizontal="center" vertical="center"/>
    </xf>
    <xf numFmtId="42" fontId="8" fillId="0" borderId="145" xfId="0" applyNumberFormat="1" applyFont="1" applyBorder="1" applyAlignment="1">
      <alignment horizontal="center" vertical="center"/>
    </xf>
    <xf numFmtId="44" fontId="2" fillId="17" borderId="42" xfId="2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top" wrapText="1"/>
    </xf>
    <xf numFmtId="0" fontId="18" fillId="0" borderId="126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157" xfId="0" applyFont="1" applyBorder="1" applyAlignment="1">
      <alignment horizontal="center" vertical="center" wrapText="1"/>
    </xf>
    <xf numFmtId="44" fontId="8" fillId="21" borderId="151" xfId="0" applyNumberFormat="1" applyFont="1" applyFill="1" applyBorder="1" applyAlignment="1">
      <alignment horizontal="center" vertical="center"/>
    </xf>
    <xf numFmtId="0" fontId="5" fillId="0" borderId="87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44" fontId="8" fillId="17" borderId="36" xfId="2" applyFont="1" applyFill="1" applyBorder="1" applyAlignment="1">
      <alignment horizontal="center" vertical="center"/>
    </xf>
    <xf numFmtId="44" fontId="8" fillId="21" borderId="36" xfId="0" applyNumberFormat="1" applyFont="1" applyFill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18" fillId="0" borderId="10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6" fillId="0" borderId="144" xfId="0" applyFont="1" applyBorder="1" applyAlignment="1">
      <alignment horizontal="center" vertical="top" wrapText="1"/>
    </xf>
    <xf numFmtId="0" fontId="8" fillId="0" borderId="13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top" wrapText="1"/>
    </xf>
    <xf numFmtId="0" fontId="18" fillId="0" borderId="162" xfId="0" applyFont="1" applyBorder="1" applyAlignment="1">
      <alignment horizontal="center" vertical="center" wrapText="1"/>
    </xf>
    <xf numFmtId="0" fontId="7" fillId="0" borderId="170" xfId="0" applyFont="1" applyBorder="1" applyAlignment="1">
      <alignment horizontal="center" vertical="center" wrapText="1"/>
    </xf>
    <xf numFmtId="44" fontId="8" fillId="21" borderId="8" xfId="2" applyFont="1" applyFill="1" applyBorder="1" applyAlignment="1">
      <alignment horizontal="center" vertical="center"/>
    </xf>
    <xf numFmtId="44" fontId="8" fillId="21" borderId="14" xfId="2" applyFont="1" applyFill="1" applyBorder="1" applyAlignment="1">
      <alignment horizontal="center" vertical="center"/>
    </xf>
    <xf numFmtId="44" fontId="8" fillId="21" borderId="48" xfId="2" applyFont="1" applyFill="1" applyBorder="1" applyAlignment="1">
      <alignment horizontal="center" vertical="center"/>
    </xf>
    <xf numFmtId="44" fontId="8" fillId="21" borderId="37" xfId="2" applyFont="1" applyFill="1" applyBorder="1" applyAlignment="1">
      <alignment horizontal="center" vertical="center"/>
    </xf>
    <xf numFmtId="44" fontId="8" fillId="21" borderId="50" xfId="2" applyFont="1" applyFill="1" applyBorder="1" applyAlignment="1">
      <alignment horizontal="center" vertical="center"/>
    </xf>
    <xf numFmtId="44" fontId="8" fillId="21" borderId="97" xfId="2" applyFont="1" applyFill="1" applyBorder="1" applyAlignment="1">
      <alignment horizontal="center" vertical="center"/>
    </xf>
    <xf numFmtId="44" fontId="8" fillId="21" borderId="0" xfId="2" applyFont="1" applyFill="1" applyBorder="1" applyAlignment="1">
      <alignment horizontal="center" vertical="center"/>
    </xf>
    <xf numFmtId="44" fontId="6" fillId="21" borderId="8" xfId="2" applyFont="1" applyFill="1" applyBorder="1" applyAlignment="1">
      <alignment horizontal="center" vertical="center"/>
    </xf>
    <xf numFmtId="44" fontId="6" fillId="21" borderId="97" xfId="2" applyFont="1" applyFill="1" applyBorder="1" applyAlignment="1">
      <alignment horizontal="center" vertical="center"/>
    </xf>
    <xf numFmtId="44" fontId="6" fillId="21" borderId="106" xfId="2" applyFont="1" applyFill="1" applyBorder="1" applyAlignment="1">
      <alignment horizontal="center" vertical="center"/>
    </xf>
    <xf numFmtId="42" fontId="6" fillId="0" borderId="124" xfId="0" applyNumberFormat="1" applyFont="1" applyBorder="1" applyAlignment="1">
      <alignment horizontal="center" vertical="center"/>
    </xf>
    <xf numFmtId="42" fontId="6" fillId="0" borderId="167" xfId="2" applyNumberFormat="1" applyFont="1" applyFill="1" applyBorder="1" applyAlignment="1">
      <alignment horizontal="center" vertical="center"/>
    </xf>
    <xf numFmtId="42" fontId="6" fillId="0" borderId="106" xfId="2" applyNumberFormat="1" applyFont="1" applyFill="1" applyBorder="1" applyAlignment="1">
      <alignment horizontal="center" vertical="center"/>
    </xf>
    <xf numFmtId="42" fontId="6" fillId="0" borderId="42" xfId="2" applyNumberFormat="1" applyFont="1" applyFill="1" applyBorder="1" applyAlignment="1">
      <alignment horizontal="center" vertical="center"/>
    </xf>
    <xf numFmtId="42" fontId="6" fillId="0" borderId="108" xfId="2" applyNumberFormat="1" applyFont="1" applyFill="1" applyBorder="1" applyAlignment="1">
      <alignment horizontal="center" vertical="center"/>
    </xf>
    <xf numFmtId="42" fontId="6" fillId="0" borderId="36" xfId="2" applyNumberFormat="1" applyFont="1" applyFill="1" applyBorder="1" applyAlignment="1">
      <alignment horizontal="center" vertical="center"/>
    </xf>
    <xf numFmtId="42" fontId="6" fillId="0" borderId="70" xfId="2" applyNumberFormat="1" applyFont="1" applyFill="1" applyBorder="1" applyAlignment="1">
      <alignment horizontal="center" vertical="center"/>
    </xf>
    <xf numFmtId="42" fontId="8" fillId="0" borderId="42" xfId="2" applyNumberFormat="1" applyFont="1" applyFill="1" applyBorder="1" applyAlignment="1">
      <alignment horizontal="center" vertical="center"/>
    </xf>
    <xf numFmtId="42" fontId="8" fillId="0" borderId="108" xfId="2" applyNumberFormat="1" applyFont="1" applyFill="1" applyBorder="1" applyAlignment="1">
      <alignment horizontal="center" vertical="center"/>
    </xf>
    <xf numFmtId="42" fontId="8" fillId="0" borderId="167" xfId="2" applyNumberFormat="1" applyFont="1" applyFill="1" applyBorder="1" applyAlignment="1">
      <alignment horizontal="center" vertical="center"/>
    </xf>
    <xf numFmtId="42" fontId="8" fillId="0" borderId="80" xfId="2" applyNumberFormat="1" applyFont="1" applyFill="1" applyBorder="1" applyAlignment="1">
      <alignment horizontal="center" vertical="center"/>
    </xf>
    <xf numFmtId="42" fontId="8" fillId="0" borderId="140" xfId="2" applyNumberFormat="1" applyFont="1" applyFill="1" applyBorder="1" applyAlignment="1">
      <alignment horizontal="center" vertical="center"/>
    </xf>
    <xf numFmtId="44" fontId="8" fillId="20" borderId="107" xfId="2" applyFont="1" applyFill="1" applyBorder="1" applyAlignment="1">
      <alignment horizontal="center" vertical="center"/>
    </xf>
    <xf numFmtId="44" fontId="8" fillId="20" borderId="8" xfId="2" applyFont="1" applyFill="1" applyBorder="1" applyAlignment="1">
      <alignment horizontal="center" vertical="center"/>
    </xf>
    <xf numFmtId="44" fontId="8" fillId="20" borderId="14" xfId="2" applyFont="1" applyFill="1" applyBorder="1" applyAlignment="1">
      <alignment horizontal="center" vertical="center"/>
    </xf>
    <xf numFmtId="44" fontId="6" fillId="21" borderId="16" xfId="2" applyFont="1" applyFill="1" applyBorder="1" applyAlignment="1">
      <alignment horizontal="center" vertical="center"/>
    </xf>
    <xf numFmtId="44" fontId="6" fillId="21" borderId="26" xfId="2" applyFont="1" applyFill="1" applyBorder="1" applyAlignment="1">
      <alignment horizontal="center" vertical="center"/>
    </xf>
    <xf numFmtId="44" fontId="8" fillId="21" borderId="51" xfId="2" applyFont="1" applyFill="1" applyBorder="1" applyAlignment="1">
      <alignment horizontal="center" vertical="center"/>
    </xf>
    <xf numFmtId="44" fontId="8" fillId="21" borderId="91" xfId="2" applyFont="1" applyFill="1" applyBorder="1" applyAlignment="1">
      <alignment horizontal="center" vertical="center"/>
    </xf>
    <xf numFmtId="44" fontId="8" fillId="21" borderId="107" xfId="2" applyFont="1" applyFill="1" applyBorder="1" applyAlignment="1">
      <alignment horizontal="center" vertical="center"/>
    </xf>
    <xf numFmtId="44" fontId="8" fillId="21" borderId="16" xfId="2" applyFont="1" applyFill="1" applyBorder="1" applyAlignment="1">
      <alignment horizontal="center" vertical="center"/>
    </xf>
    <xf numFmtId="44" fontId="6" fillId="21" borderId="107" xfId="2" applyFont="1" applyFill="1" applyBorder="1" applyAlignment="1">
      <alignment horizontal="center" vertical="center"/>
    </xf>
    <xf numFmtId="44" fontId="6" fillId="21" borderId="42" xfId="2" applyFont="1" applyFill="1" applyBorder="1" applyAlignment="1">
      <alignment horizontal="center" vertical="center"/>
    </xf>
    <xf numFmtId="44" fontId="6" fillId="21" borderId="7" xfId="2" applyFont="1" applyFill="1" applyBorder="1" applyAlignment="1">
      <alignment horizontal="center" vertical="center"/>
    </xf>
    <xf numFmtId="44" fontId="6" fillId="17" borderId="53" xfId="2" applyFont="1" applyFill="1" applyBorder="1" applyAlignment="1">
      <alignment horizontal="center" vertical="center"/>
    </xf>
    <xf numFmtId="44" fontId="6" fillId="17" borderId="42" xfId="2" applyFont="1" applyFill="1" applyBorder="1" applyAlignment="1">
      <alignment horizontal="center" vertical="center"/>
    </xf>
    <xf numFmtId="44" fontId="6" fillId="21" borderId="0" xfId="2" applyFont="1" applyFill="1" applyBorder="1" applyAlignment="1">
      <alignment horizontal="center" vertical="center"/>
    </xf>
    <xf numFmtId="44" fontId="8" fillId="21" borderId="26" xfId="2" applyFont="1" applyFill="1" applyBorder="1" applyAlignment="1">
      <alignment horizontal="center" vertical="center"/>
    </xf>
    <xf numFmtId="166" fontId="8" fillId="21" borderId="0" xfId="1" applyNumberFormat="1" applyFont="1" applyFill="1" applyBorder="1" applyAlignment="1">
      <alignment horizontal="center" vertical="center"/>
    </xf>
    <xf numFmtId="166" fontId="8" fillId="21" borderId="8" xfId="1" applyNumberFormat="1" applyFont="1" applyFill="1" applyBorder="1" applyAlignment="1">
      <alignment horizontal="center" vertical="center"/>
    </xf>
    <xf numFmtId="2" fontId="8" fillId="21" borderId="98" xfId="0" applyNumberFormat="1" applyFont="1" applyFill="1" applyBorder="1" applyAlignment="1">
      <alignment horizontal="center" vertical="center"/>
    </xf>
    <xf numFmtId="42" fontId="6" fillId="0" borderId="167" xfId="2" applyNumberFormat="1" applyFont="1" applyFill="1" applyBorder="1" applyAlignment="1">
      <alignment horizontal="center" vertical="center" wrapText="1"/>
    </xf>
    <xf numFmtId="42" fontId="6" fillId="0" borderId="43" xfId="2" applyNumberFormat="1" applyFont="1" applyFill="1" applyBorder="1" applyAlignment="1">
      <alignment horizontal="center" vertical="center" wrapText="1"/>
    </xf>
    <xf numFmtId="42" fontId="6" fillId="0" borderId="7" xfId="2" applyNumberFormat="1" applyFont="1" applyFill="1" applyBorder="1" applyAlignment="1">
      <alignment horizontal="center" vertical="center" wrapText="1"/>
    </xf>
    <xf numFmtId="42" fontId="6" fillId="0" borderId="108" xfId="2" applyNumberFormat="1" applyFont="1" applyFill="1" applyBorder="1" applyAlignment="1">
      <alignment horizontal="center" vertical="center" wrapText="1"/>
    </xf>
    <xf numFmtId="42" fontId="6" fillId="0" borderId="106" xfId="2" applyNumberFormat="1" applyFont="1" applyFill="1" applyBorder="1" applyAlignment="1">
      <alignment horizontal="center" vertical="center" wrapText="1"/>
    </xf>
    <xf numFmtId="42" fontId="8" fillId="0" borderId="149" xfId="2" applyNumberFormat="1" applyFont="1" applyFill="1" applyBorder="1" applyAlignment="1">
      <alignment horizontal="center" vertical="center"/>
    </xf>
    <xf numFmtId="2" fontId="8" fillId="20" borderId="50" xfId="0" applyNumberFormat="1" applyFont="1" applyFill="1" applyBorder="1" applyAlignment="1">
      <alignment horizontal="center" vertical="center"/>
    </xf>
    <xf numFmtId="2" fontId="8" fillId="20" borderId="26" xfId="0" applyNumberFormat="1" applyFont="1" applyFill="1" applyBorder="1" applyAlignment="1">
      <alignment horizontal="center" vertical="center"/>
    </xf>
    <xf numFmtId="2" fontId="8" fillId="21" borderId="42" xfId="0" applyNumberFormat="1" applyFont="1" applyFill="1" applyBorder="1" applyAlignment="1">
      <alignment horizontal="center" vertical="center"/>
    </xf>
    <xf numFmtId="0" fontId="5" fillId="0" borderId="1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8" fillId="17" borderId="53" xfId="2" applyFont="1" applyFill="1" applyBorder="1" applyAlignment="1">
      <alignment horizontal="center" vertical="center"/>
    </xf>
    <xf numFmtId="42" fontId="8" fillId="0" borderId="124" xfId="0" applyNumberFormat="1" applyFont="1" applyBorder="1" applyAlignment="1">
      <alignment horizontal="center" vertical="center"/>
    </xf>
    <xf numFmtId="44" fontId="8" fillId="21" borderId="42" xfId="2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2" fontId="6" fillId="6" borderId="52" xfId="0" applyNumberFormat="1" applyFont="1" applyFill="1" applyBorder="1" applyAlignment="1">
      <alignment horizontal="center" vertical="center" wrapText="1"/>
    </xf>
    <xf numFmtId="42" fontId="6" fillId="6" borderId="53" xfId="0" applyNumberFormat="1" applyFont="1" applyFill="1" applyBorder="1" applyAlignment="1">
      <alignment horizontal="center" vertical="center" wrapText="1"/>
    </xf>
    <xf numFmtId="42" fontId="6" fillId="6" borderId="25" xfId="0" applyNumberFormat="1" applyFont="1" applyFill="1" applyBorder="1" applyAlignment="1">
      <alignment horizontal="center" vertical="center" wrapText="1"/>
    </xf>
    <xf numFmtId="42" fontId="6" fillId="6" borderId="27" xfId="0" applyNumberFormat="1" applyFont="1" applyFill="1" applyBorder="1" applyAlignment="1">
      <alignment horizontal="center" vertical="center" wrapText="1"/>
    </xf>
    <xf numFmtId="42" fontId="6" fillId="6" borderId="145" xfId="0" applyNumberFormat="1" applyFont="1" applyFill="1" applyBorder="1" applyAlignment="1">
      <alignment horizontal="center" vertical="center" wrapText="1"/>
    </xf>
    <xf numFmtId="42" fontId="6" fillId="6" borderId="44" xfId="0" applyNumberFormat="1" applyFont="1" applyFill="1" applyBorder="1" applyAlignment="1">
      <alignment horizontal="center" vertical="center" wrapText="1"/>
    </xf>
    <xf numFmtId="42" fontId="8" fillId="6" borderId="42" xfId="2" applyNumberFormat="1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42" fontId="8" fillId="6" borderId="42" xfId="0" applyNumberFormat="1" applyFont="1" applyFill="1" applyBorder="1" applyAlignment="1">
      <alignment horizontal="center" vertical="center" wrapText="1"/>
    </xf>
    <xf numFmtId="42" fontId="8" fillId="6" borderId="122" xfId="2" applyNumberFormat="1" applyFont="1" applyFill="1" applyBorder="1" applyAlignment="1">
      <alignment horizontal="center" vertical="center" wrapText="1"/>
    </xf>
    <xf numFmtId="42" fontId="8" fillId="6" borderId="123" xfId="2" applyNumberFormat="1" applyFont="1" applyFill="1" applyBorder="1" applyAlignment="1">
      <alignment horizontal="center" vertical="center" wrapText="1"/>
    </xf>
    <xf numFmtId="42" fontId="8" fillId="6" borderId="52" xfId="2" applyNumberFormat="1" applyFont="1" applyFill="1" applyBorder="1" applyAlignment="1">
      <alignment horizontal="center" vertical="center" wrapText="1"/>
    </xf>
    <xf numFmtId="42" fontId="8" fillId="6" borderId="53" xfId="2" applyNumberFormat="1" applyFont="1" applyFill="1" applyBorder="1" applyAlignment="1">
      <alignment horizontal="center" vertical="center" wrapText="1"/>
    </xf>
    <xf numFmtId="42" fontId="8" fillId="6" borderId="115" xfId="2" applyNumberFormat="1" applyFont="1" applyFill="1" applyBorder="1" applyAlignment="1">
      <alignment horizontal="center" vertical="center" wrapText="1"/>
    </xf>
    <xf numFmtId="42" fontId="8" fillId="6" borderId="141" xfId="2" applyNumberFormat="1" applyFont="1" applyFill="1" applyBorder="1" applyAlignment="1">
      <alignment horizontal="center" vertical="center" wrapText="1"/>
    </xf>
    <xf numFmtId="42" fontId="8" fillId="6" borderId="97" xfId="2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 wrapText="1"/>
    </xf>
    <xf numFmtId="0" fontId="6" fillId="3" borderId="57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8" fillId="2" borderId="68" xfId="0" applyFont="1" applyFill="1" applyBorder="1" applyAlignment="1">
      <alignment horizontal="left" vertical="top" wrapText="1" indent="1"/>
    </xf>
    <xf numFmtId="0" fontId="8" fillId="2" borderId="51" xfId="0" applyFont="1" applyFill="1" applyBorder="1" applyAlignment="1">
      <alignment horizontal="left" vertical="top" wrapText="1" indent="1"/>
    </xf>
    <xf numFmtId="0" fontId="5" fillId="4" borderId="49" xfId="0" applyFont="1" applyFill="1" applyBorder="1" applyAlignment="1">
      <alignment horizontal="center" vertical="top" wrapText="1"/>
    </xf>
    <xf numFmtId="0" fontId="5" fillId="4" borderId="51" xfId="0" applyFont="1" applyFill="1" applyBorder="1" applyAlignment="1">
      <alignment horizontal="center" vertical="top" wrapText="1"/>
    </xf>
    <xf numFmtId="0" fontId="5" fillId="5" borderId="68" xfId="0" applyFont="1" applyFill="1" applyBorder="1" applyAlignment="1">
      <alignment horizontal="center" vertical="top" wrapText="1"/>
    </xf>
    <xf numFmtId="0" fontId="5" fillId="5" borderId="69" xfId="0" applyFont="1" applyFill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5" fillId="4" borderId="121" xfId="0" applyFont="1" applyFill="1" applyBorder="1" applyAlignment="1">
      <alignment horizontal="center" vertical="top" wrapText="1"/>
    </xf>
    <xf numFmtId="0" fontId="5" fillId="4" borderId="48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 indent="1"/>
    </xf>
    <xf numFmtId="0" fontId="8" fillId="2" borderId="48" xfId="0" applyFont="1" applyFill="1" applyBorder="1" applyAlignment="1">
      <alignment horizontal="left" vertical="top" wrapText="1" indent="1"/>
    </xf>
    <xf numFmtId="0" fontId="5" fillId="2" borderId="121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8" fillId="6" borderId="71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8" fillId="6" borderId="15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15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8" fillId="2" borderId="34" xfId="0" applyFont="1" applyFill="1" applyBorder="1" applyAlignment="1">
      <alignment horizontal="left" vertical="top" wrapText="1" indent="1"/>
    </xf>
    <xf numFmtId="0" fontId="5" fillId="6" borderId="4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left" wrapText="1"/>
    </xf>
    <xf numFmtId="0" fontId="8" fillId="2" borderId="48" xfId="0" applyFont="1" applyFill="1" applyBorder="1" applyAlignment="1">
      <alignment horizontal="left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38" xfId="0" applyFont="1" applyFill="1" applyBorder="1" applyAlignment="1">
      <alignment horizontal="center" vertical="center" wrapText="1"/>
    </xf>
    <xf numFmtId="0" fontId="5" fillId="5" borderId="137" xfId="0" applyFont="1" applyFill="1" applyBorder="1" applyAlignment="1">
      <alignment horizontal="center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145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11" fillId="14" borderId="48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left" vertical="top" wrapText="1" indent="1"/>
    </xf>
    <xf numFmtId="0" fontId="3" fillId="2" borderId="51" xfId="0" applyFont="1" applyFill="1" applyBorder="1" applyAlignment="1">
      <alignment horizontal="left" vertical="top" wrapText="1" inden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top" wrapText="1" indent="1"/>
    </xf>
    <xf numFmtId="0" fontId="3" fillId="2" borderId="34" xfId="0" applyFont="1" applyFill="1" applyBorder="1" applyAlignment="1">
      <alignment horizontal="left" vertical="top" wrapText="1" indent="1"/>
    </xf>
    <xf numFmtId="0" fontId="3" fillId="0" borderId="59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 indent="1"/>
    </xf>
    <xf numFmtId="0" fontId="6" fillId="0" borderId="62" xfId="0" applyFont="1" applyBorder="1" applyAlignment="1">
      <alignment horizontal="left" vertical="center" wrapText="1" indent="1"/>
    </xf>
    <xf numFmtId="0" fontId="6" fillId="0" borderId="64" xfId="0" applyFont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12" borderId="46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top" wrapText="1" indent="1"/>
    </xf>
    <xf numFmtId="0" fontId="5" fillId="4" borderId="68" xfId="0" applyFont="1" applyFill="1" applyBorder="1" applyAlignment="1">
      <alignment horizontal="left" vertical="top" wrapText="1" indent="1"/>
    </xf>
    <xf numFmtId="0" fontId="3" fillId="4" borderId="69" xfId="0" applyFont="1" applyFill="1" applyBorder="1" applyAlignment="1">
      <alignment horizontal="left" vertical="top" wrapText="1" indent="1"/>
    </xf>
    <xf numFmtId="0" fontId="5" fillId="4" borderId="33" xfId="0" applyFont="1" applyFill="1" applyBorder="1" applyAlignment="1">
      <alignment horizontal="left" vertical="top" wrapText="1" indent="1"/>
    </xf>
    <xf numFmtId="0" fontId="3" fillId="4" borderId="34" xfId="0" applyFont="1" applyFill="1" applyBorder="1" applyAlignment="1">
      <alignment horizontal="left" vertical="top" wrapText="1" indent="1"/>
    </xf>
    <xf numFmtId="0" fontId="3" fillId="0" borderId="72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 indent="2"/>
    </xf>
    <xf numFmtId="0" fontId="6" fillId="0" borderId="64" xfId="0" applyFont="1" applyBorder="1" applyAlignment="1">
      <alignment horizontal="left" vertical="center" wrapText="1" indent="2"/>
    </xf>
    <xf numFmtId="0" fontId="6" fillId="0" borderId="59" xfId="0" applyFont="1" applyBorder="1" applyAlignment="1">
      <alignment horizontal="left" vertical="center" wrapText="1" indent="4"/>
    </xf>
    <xf numFmtId="0" fontId="6" fillId="0" borderId="62" xfId="0" applyFont="1" applyBorder="1" applyAlignment="1">
      <alignment horizontal="left" vertical="center" wrapText="1" indent="4"/>
    </xf>
    <xf numFmtId="0" fontId="6" fillId="0" borderId="64" xfId="0" applyFont="1" applyBorder="1" applyAlignment="1">
      <alignment horizontal="left" vertical="center" wrapText="1" indent="4"/>
    </xf>
    <xf numFmtId="0" fontId="6" fillId="0" borderId="62" xfId="0" applyFont="1" applyBorder="1" applyAlignment="1">
      <alignment horizontal="left" vertical="center" wrapText="1" indent="2"/>
    </xf>
  </cellXfs>
  <cellStyles count="4">
    <cellStyle name="Currency" xfId="2" builtinId="4"/>
    <cellStyle name="Normal" xfId="0" builtinId="0"/>
    <cellStyle name="Normal 2" xfId="3" xr:uid="{2393A967-5017-4B3F-A74B-69FA33FEBF04}"/>
    <cellStyle name="Percent" xfId="1" builtinId="5"/>
  </cellStyles>
  <dxfs count="0"/>
  <tableStyles count="0" defaultTableStyle="TableStyleMedium9" defaultPivotStyle="PivotStyleLight16"/>
  <colors>
    <mruColors>
      <color rgb="FFE1FBE1"/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30175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30175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I100"/>
  <sheetViews>
    <sheetView showGridLines="0" tabSelected="1" zoomScale="85" zoomScaleNormal="85" workbookViewId="0">
      <pane ySplit="2" topLeftCell="A3" activePane="bottomLeft" state="frozen"/>
      <selection pane="bottomLeft" activeCell="L48" sqref="L48"/>
    </sheetView>
  </sheetViews>
  <sheetFormatPr defaultColWidth="9.33203125" defaultRowHeight="12.75" x14ac:dyDescent="0.2"/>
  <cols>
    <col min="1" max="1" width="23.33203125" style="356" customWidth="1"/>
    <col min="2" max="2" width="50" style="1" customWidth="1"/>
    <col min="3" max="3" width="28.83203125" style="356" customWidth="1"/>
    <col min="4" max="4" width="16.83203125" style="941" customWidth="1"/>
    <col min="5" max="5" width="14.5" style="1" customWidth="1"/>
    <col min="6" max="6" width="1.5" style="416" customWidth="1"/>
    <col min="7" max="7" width="20.1640625" style="941" customWidth="1"/>
    <col min="8" max="8" width="10.5" style="416" customWidth="1"/>
    <col min="9" max="9" width="1.5" style="416" customWidth="1"/>
    <col min="10" max="10" width="16.1640625" style="1" bestFit="1" customWidth="1"/>
    <col min="11" max="16384" width="9.33203125" style="1"/>
  </cols>
  <sheetData>
    <row r="1" spans="1:9" ht="13.5" thickBot="1" x14ac:dyDescent="0.25"/>
    <row r="2" spans="1:9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968" t="s">
        <v>217</v>
      </c>
      <c r="E2" s="969" t="s">
        <v>218</v>
      </c>
      <c r="F2" s="915"/>
      <c r="G2" s="980" t="s">
        <v>236</v>
      </c>
      <c r="H2" s="981" t="s">
        <v>237</v>
      </c>
      <c r="I2" s="915"/>
    </row>
    <row r="3" spans="1:9" s="25" customFormat="1" ht="33.75" customHeight="1" x14ac:dyDescent="0.2">
      <c r="A3" s="1139" t="s">
        <v>9</v>
      </c>
      <c r="B3" s="756" t="s">
        <v>82</v>
      </c>
      <c r="C3" s="1057"/>
      <c r="D3" s="942">
        <v>9180</v>
      </c>
      <c r="E3" s="971">
        <v>51</v>
      </c>
      <c r="F3" s="934"/>
      <c r="G3" s="1040">
        <v>17280</v>
      </c>
      <c r="H3" s="1085">
        <v>96</v>
      </c>
      <c r="I3" s="934"/>
    </row>
    <row r="4" spans="1:9" s="25" customFormat="1" ht="34.5" customHeight="1" x14ac:dyDescent="0.2">
      <c r="A4" s="1141"/>
      <c r="B4" s="757" t="s">
        <v>85</v>
      </c>
      <c r="C4" s="1058"/>
      <c r="D4" s="943">
        <v>9720</v>
      </c>
      <c r="E4" s="972">
        <v>54</v>
      </c>
      <c r="F4" s="935"/>
      <c r="G4" s="943">
        <v>18720</v>
      </c>
      <c r="H4" s="1081">
        <v>104</v>
      </c>
      <c r="I4" s="935"/>
    </row>
    <row r="5" spans="1:9" s="25" customFormat="1" ht="30" customHeight="1" x14ac:dyDescent="0.25">
      <c r="A5" s="1141"/>
      <c r="B5" s="768" t="s">
        <v>210</v>
      </c>
      <c r="C5" s="1059"/>
      <c r="D5" s="943">
        <v>11160</v>
      </c>
      <c r="E5" s="972">
        <v>62</v>
      </c>
      <c r="F5" s="935"/>
      <c r="G5" s="943">
        <v>18720</v>
      </c>
      <c r="H5" s="1081">
        <v>104</v>
      </c>
      <c r="I5" s="935"/>
    </row>
    <row r="6" spans="1:9" s="25" customFormat="1" ht="34.5" customHeight="1" x14ac:dyDescent="0.2">
      <c r="A6" s="1141"/>
      <c r="B6" s="768" t="s">
        <v>211</v>
      </c>
      <c r="C6" s="1036"/>
      <c r="D6" s="943">
        <v>11160</v>
      </c>
      <c r="E6" s="972">
        <v>62</v>
      </c>
      <c r="F6" s="935"/>
      <c r="G6" s="943">
        <v>18720</v>
      </c>
      <c r="H6" s="1081">
        <v>104</v>
      </c>
      <c r="I6" s="935"/>
    </row>
    <row r="7" spans="1:9" s="25" customFormat="1" ht="37.5" customHeight="1" thickBot="1" x14ac:dyDescent="0.25">
      <c r="A7" s="1141"/>
      <c r="B7" s="1047" t="s">
        <v>212</v>
      </c>
      <c r="C7" s="1062"/>
      <c r="D7" s="944">
        <v>12780.288</v>
      </c>
      <c r="E7" s="1048">
        <v>71.001599999999996</v>
      </c>
      <c r="F7" s="936"/>
      <c r="G7" s="944">
        <v>18720</v>
      </c>
      <c r="H7" s="1082">
        <v>104</v>
      </c>
      <c r="I7" s="936"/>
    </row>
    <row r="8" spans="1:9" s="25" customFormat="1" ht="37.5" customHeight="1" thickBot="1" x14ac:dyDescent="0.25">
      <c r="A8" s="1049" t="s">
        <v>247</v>
      </c>
      <c r="B8" s="1053" t="s">
        <v>248</v>
      </c>
      <c r="C8" s="1068"/>
      <c r="D8" s="1005">
        <v>7740</v>
      </c>
      <c r="E8" s="1008">
        <v>43</v>
      </c>
      <c r="F8" s="1006"/>
      <c r="G8" s="1005">
        <v>15840</v>
      </c>
      <c r="H8" s="1083">
        <v>88</v>
      </c>
      <c r="I8" s="1004"/>
    </row>
    <row r="9" spans="1:9" s="25" customFormat="1" ht="54" customHeight="1" thickBot="1" x14ac:dyDescent="0.3">
      <c r="A9" s="1049" t="s">
        <v>180</v>
      </c>
      <c r="B9" s="1050" t="s">
        <v>169</v>
      </c>
      <c r="C9" s="1054"/>
      <c r="D9" s="1005">
        <v>7740</v>
      </c>
      <c r="E9" s="1052">
        <v>43</v>
      </c>
      <c r="F9" s="1051"/>
      <c r="G9" s="1005">
        <v>7740</v>
      </c>
      <c r="H9" s="1084">
        <v>43</v>
      </c>
      <c r="I9" s="1007"/>
    </row>
    <row r="10" spans="1:9" s="25" customFormat="1" ht="33.75" customHeight="1" x14ac:dyDescent="0.2">
      <c r="A10" s="1139" t="s">
        <v>223</v>
      </c>
      <c r="B10" s="761" t="s">
        <v>122</v>
      </c>
      <c r="C10" s="1069"/>
      <c r="D10" s="942">
        <v>7740</v>
      </c>
      <c r="E10" s="971">
        <v>43</v>
      </c>
      <c r="F10" s="916"/>
      <c r="G10" s="942">
        <v>15840</v>
      </c>
      <c r="H10" s="1085">
        <v>88</v>
      </c>
      <c r="I10" s="916"/>
    </row>
    <row r="11" spans="1:9" s="25" customFormat="1" ht="34.5" customHeight="1" thickBot="1" x14ac:dyDescent="0.25">
      <c r="A11" s="1140"/>
      <c r="B11" s="1009" t="s">
        <v>249</v>
      </c>
      <c r="C11" s="1070"/>
      <c r="D11" s="945">
        <v>7740</v>
      </c>
      <c r="E11" s="973">
        <v>43</v>
      </c>
      <c r="F11" s="925"/>
      <c r="G11" s="945">
        <v>15840</v>
      </c>
      <c r="H11" s="1086">
        <v>88</v>
      </c>
      <c r="I11" s="925"/>
    </row>
    <row r="12" spans="1:9" s="25" customFormat="1" ht="45.75" customHeight="1" x14ac:dyDescent="0.2">
      <c r="A12" s="1139" t="s">
        <v>224</v>
      </c>
      <c r="B12" s="761" t="s">
        <v>110</v>
      </c>
      <c r="C12" s="1060"/>
      <c r="D12" s="942">
        <v>9180</v>
      </c>
      <c r="E12" s="977">
        <v>51</v>
      </c>
      <c r="F12" s="934"/>
      <c r="G12" s="942">
        <v>17280</v>
      </c>
      <c r="H12" s="1085">
        <v>96</v>
      </c>
      <c r="I12" s="934"/>
    </row>
    <row r="13" spans="1:9" s="25" customFormat="1" ht="34.5" customHeight="1" x14ac:dyDescent="0.2">
      <c r="A13" s="1141"/>
      <c r="B13" s="767" t="s">
        <v>111</v>
      </c>
      <c r="C13" s="966"/>
      <c r="D13" s="943">
        <v>9180</v>
      </c>
      <c r="E13" s="974">
        <v>51</v>
      </c>
      <c r="F13" s="935"/>
      <c r="G13" s="943">
        <v>17280</v>
      </c>
      <c r="H13" s="1081">
        <v>96</v>
      </c>
      <c r="I13" s="935"/>
    </row>
    <row r="14" spans="1:9" s="25" customFormat="1" ht="30.75" customHeight="1" x14ac:dyDescent="0.2">
      <c r="A14" s="1141"/>
      <c r="B14" s="767" t="s">
        <v>112</v>
      </c>
      <c r="C14" s="966"/>
      <c r="D14" s="943">
        <v>9180</v>
      </c>
      <c r="E14" s="974">
        <v>51</v>
      </c>
      <c r="F14" s="938"/>
      <c r="G14" s="943">
        <v>17280</v>
      </c>
      <c r="H14" s="1087">
        <v>96</v>
      </c>
      <c r="I14" s="938"/>
    </row>
    <row r="15" spans="1:9" s="25" customFormat="1" ht="33.75" customHeight="1" x14ac:dyDescent="0.2">
      <c r="A15" s="1141"/>
      <c r="B15" s="758" t="s">
        <v>114</v>
      </c>
      <c r="C15" s="966"/>
      <c r="D15" s="943">
        <v>9180</v>
      </c>
      <c r="E15" s="974">
        <v>51</v>
      </c>
      <c r="F15" s="935"/>
      <c r="G15" s="943">
        <v>17280</v>
      </c>
      <c r="H15" s="1081">
        <v>96</v>
      </c>
      <c r="I15" s="935"/>
    </row>
    <row r="16" spans="1:9" s="25" customFormat="1" ht="33.75" customHeight="1" x14ac:dyDescent="0.2">
      <c r="A16" s="1141"/>
      <c r="B16" s="1022" t="s">
        <v>108</v>
      </c>
      <c r="C16" s="966"/>
      <c r="D16" s="943">
        <v>9180</v>
      </c>
      <c r="E16" s="974">
        <v>51</v>
      </c>
      <c r="F16" s="939"/>
      <c r="G16" s="943">
        <v>17280</v>
      </c>
      <c r="H16" s="1081">
        <v>96</v>
      </c>
      <c r="I16" s="939"/>
    </row>
    <row r="17" spans="1:9" s="25" customFormat="1" ht="39.75" customHeight="1" x14ac:dyDescent="0.2">
      <c r="A17" s="1141"/>
      <c r="B17" s="771" t="s">
        <v>115</v>
      </c>
      <c r="C17" s="966"/>
      <c r="D17" s="943">
        <v>9180</v>
      </c>
      <c r="E17" s="974">
        <v>51</v>
      </c>
      <c r="F17" s="935"/>
      <c r="G17" s="943">
        <v>17280</v>
      </c>
      <c r="H17" s="1081">
        <v>96</v>
      </c>
      <c r="I17" s="935"/>
    </row>
    <row r="18" spans="1:9" s="25" customFormat="1" ht="44.25" customHeight="1" x14ac:dyDescent="0.2">
      <c r="A18" s="1141"/>
      <c r="B18" s="965" t="s">
        <v>138</v>
      </c>
      <c r="C18" s="966"/>
      <c r="D18" s="943">
        <v>9180</v>
      </c>
      <c r="E18" s="974">
        <v>51</v>
      </c>
      <c r="F18" s="937"/>
      <c r="G18" s="943">
        <v>17280</v>
      </c>
      <c r="H18" s="1088">
        <v>96</v>
      </c>
      <c r="I18" s="937"/>
    </row>
    <row r="19" spans="1:9" s="25" customFormat="1" ht="44.25" customHeight="1" thickBot="1" x14ac:dyDescent="0.25">
      <c r="A19" s="1140"/>
      <c r="B19" s="967" t="s">
        <v>116</v>
      </c>
      <c r="C19" s="1061"/>
      <c r="D19" s="945">
        <v>9180</v>
      </c>
      <c r="E19" s="1011">
        <v>51</v>
      </c>
      <c r="F19" s="1010"/>
      <c r="G19" s="945">
        <v>17280</v>
      </c>
      <c r="H19" s="1089">
        <v>96</v>
      </c>
      <c r="I19" s="1010"/>
    </row>
    <row r="20" spans="1:9" s="25" customFormat="1" ht="44.25" customHeight="1" x14ac:dyDescent="0.2">
      <c r="A20" s="1139" t="s">
        <v>225</v>
      </c>
      <c r="B20" s="1039" t="s">
        <v>243</v>
      </c>
      <c r="C20" s="566"/>
      <c r="D20" s="942">
        <v>9180</v>
      </c>
      <c r="E20" s="977">
        <v>51</v>
      </c>
      <c r="F20" s="995"/>
      <c r="G20" s="942">
        <v>17280</v>
      </c>
      <c r="H20" s="1090">
        <v>96</v>
      </c>
      <c r="I20" s="1012"/>
    </row>
    <row r="21" spans="1:9" s="25" customFormat="1" ht="44.25" customHeight="1" x14ac:dyDescent="0.2">
      <c r="A21" s="1144"/>
      <c r="B21" s="965" t="s">
        <v>246</v>
      </c>
      <c r="C21" s="1032"/>
      <c r="D21" s="943">
        <v>3083.33</v>
      </c>
      <c r="E21" s="975"/>
      <c r="F21" s="950"/>
      <c r="G21" s="1157" t="s">
        <v>34</v>
      </c>
      <c r="H21" s="1157"/>
      <c r="I21" s="993"/>
    </row>
    <row r="22" spans="1:9" s="25" customFormat="1" ht="50.25" customHeight="1" x14ac:dyDescent="0.2">
      <c r="A22" s="1144"/>
      <c r="B22" s="965" t="s">
        <v>230</v>
      </c>
      <c r="C22" s="1043"/>
      <c r="D22" s="962">
        <v>9535</v>
      </c>
      <c r="E22" s="999"/>
      <c r="F22" s="1000"/>
      <c r="G22" s="1157" t="s">
        <v>34</v>
      </c>
      <c r="H22" s="1157"/>
      <c r="I22" s="1000"/>
    </row>
    <row r="23" spans="1:9" s="25" customFormat="1" ht="44.25" customHeight="1" x14ac:dyDescent="0.2">
      <c r="A23" s="1141"/>
      <c r="B23" s="1023" t="s">
        <v>198</v>
      </c>
      <c r="C23" s="1024" t="s">
        <v>83</v>
      </c>
      <c r="D23" s="962">
        <v>9535</v>
      </c>
      <c r="E23" s="974">
        <v>79.45</v>
      </c>
      <c r="F23" s="937"/>
      <c r="G23" s="962">
        <v>15840</v>
      </c>
      <c r="H23" s="1106">
        <v>132</v>
      </c>
      <c r="I23" s="937"/>
    </row>
    <row r="24" spans="1:9" s="25" customFormat="1" ht="51" customHeight="1" thickBot="1" x14ac:dyDescent="0.25">
      <c r="A24" s="1140"/>
      <c r="B24" s="788" t="s">
        <v>117</v>
      </c>
      <c r="C24" s="791" t="s">
        <v>83</v>
      </c>
      <c r="D24" s="962">
        <v>9535</v>
      </c>
      <c r="E24" s="1011">
        <v>79.45</v>
      </c>
      <c r="F24" s="1014"/>
      <c r="G24" s="1091">
        <v>15840</v>
      </c>
      <c r="H24" s="1107">
        <v>132</v>
      </c>
      <c r="I24" s="1014"/>
    </row>
    <row r="25" spans="1:9" s="25" customFormat="1" ht="44.25" customHeight="1" x14ac:dyDescent="0.2">
      <c r="A25" s="1139" t="s">
        <v>98</v>
      </c>
      <c r="B25" s="756" t="s">
        <v>118</v>
      </c>
      <c r="C25" s="209"/>
      <c r="D25" s="947">
        <v>10260</v>
      </c>
      <c r="E25" s="976">
        <v>57</v>
      </c>
      <c r="F25" s="916"/>
      <c r="G25" s="942">
        <v>16560</v>
      </c>
      <c r="H25" s="1085">
        <v>92</v>
      </c>
      <c r="I25" s="916"/>
    </row>
    <row r="26" spans="1:9" s="25" customFormat="1" ht="34.5" customHeight="1" x14ac:dyDescent="0.2">
      <c r="A26" s="1141"/>
      <c r="B26" s="965" t="s">
        <v>231</v>
      </c>
      <c r="C26" s="966"/>
      <c r="D26" s="943">
        <v>14877</v>
      </c>
      <c r="E26" s="982">
        <v>82.65</v>
      </c>
      <c r="F26" s="918"/>
      <c r="G26" s="1092">
        <v>14877</v>
      </c>
      <c r="H26" s="1082">
        <v>82.65</v>
      </c>
      <c r="I26" s="918"/>
    </row>
    <row r="27" spans="1:9" s="25" customFormat="1" ht="34.5" customHeight="1" x14ac:dyDescent="0.2">
      <c r="A27" s="1141"/>
      <c r="B27" s="965" t="s">
        <v>232</v>
      </c>
      <c r="C27" s="966"/>
      <c r="D27" s="943">
        <v>11160</v>
      </c>
      <c r="E27" s="982">
        <v>186</v>
      </c>
      <c r="F27" s="918"/>
      <c r="G27" s="1092">
        <v>11160</v>
      </c>
      <c r="H27" s="1082">
        <v>186</v>
      </c>
      <c r="I27" s="918"/>
    </row>
    <row r="28" spans="1:9" s="25" customFormat="1" ht="40.5" customHeight="1" thickBot="1" x14ac:dyDescent="0.25">
      <c r="A28" s="1140"/>
      <c r="B28" s="773" t="s">
        <v>119</v>
      </c>
      <c r="C28" s="433"/>
      <c r="D28" s="952">
        <v>10260</v>
      </c>
      <c r="E28" s="984">
        <v>57</v>
      </c>
      <c r="F28" s="925"/>
      <c r="G28" s="945">
        <v>16560</v>
      </c>
      <c r="H28" s="1086">
        <v>92</v>
      </c>
      <c r="I28" s="925"/>
    </row>
    <row r="29" spans="1:9" s="25" customFormat="1" ht="35.25" customHeight="1" x14ac:dyDescent="0.2">
      <c r="A29" s="1148" t="s">
        <v>235</v>
      </c>
      <c r="B29" s="1015" t="s">
        <v>213</v>
      </c>
      <c r="C29" s="1071"/>
      <c r="D29" s="942">
        <v>10260</v>
      </c>
      <c r="E29" s="977">
        <v>57</v>
      </c>
      <c r="F29" s="916"/>
      <c r="G29" s="1040">
        <v>17280</v>
      </c>
      <c r="H29" s="1108">
        <v>96</v>
      </c>
      <c r="I29" s="920"/>
    </row>
    <row r="30" spans="1:9" s="25" customFormat="1" ht="35.25" customHeight="1" x14ac:dyDescent="0.2">
      <c r="A30" s="1149"/>
      <c r="B30" s="774" t="s">
        <v>100</v>
      </c>
      <c r="C30" s="1072"/>
      <c r="D30" s="943">
        <v>10260</v>
      </c>
      <c r="E30" s="970">
        <v>57</v>
      </c>
      <c r="F30" s="917"/>
      <c r="G30" s="943">
        <v>17280</v>
      </c>
      <c r="H30" s="1109">
        <v>96</v>
      </c>
      <c r="I30" s="917"/>
    </row>
    <row r="31" spans="1:9" s="25" customFormat="1" ht="34.5" customHeight="1" x14ac:dyDescent="0.2">
      <c r="A31" s="1149"/>
      <c r="B31" s="762" t="s">
        <v>214</v>
      </c>
      <c r="C31" s="457"/>
      <c r="D31" s="943">
        <v>10260</v>
      </c>
      <c r="E31" s="970">
        <v>57</v>
      </c>
      <c r="F31" s="917"/>
      <c r="G31" s="943">
        <v>17280</v>
      </c>
      <c r="H31" s="1109">
        <v>96</v>
      </c>
      <c r="I31" s="917"/>
    </row>
    <row r="32" spans="1:9" s="25" customFormat="1" ht="34.5" customHeight="1" x14ac:dyDescent="0.2">
      <c r="A32" s="1149"/>
      <c r="B32" s="762" t="s">
        <v>227</v>
      </c>
      <c r="C32" s="457"/>
      <c r="D32" s="943">
        <v>10260</v>
      </c>
      <c r="E32" s="970">
        <v>57</v>
      </c>
      <c r="F32" s="918"/>
      <c r="G32" s="943">
        <v>17280</v>
      </c>
      <c r="H32" s="1109">
        <v>96</v>
      </c>
      <c r="I32" s="918"/>
    </row>
    <row r="33" spans="1:9" s="25" customFormat="1" ht="34.5" customHeight="1" x14ac:dyDescent="0.2">
      <c r="A33" s="1149"/>
      <c r="B33" s="774" t="s">
        <v>196</v>
      </c>
      <c r="C33" s="457" t="s">
        <v>49</v>
      </c>
      <c r="D33" s="943">
        <v>4260</v>
      </c>
      <c r="E33" s="978" t="s">
        <v>34</v>
      </c>
      <c r="F33" s="918"/>
      <c r="G33" s="943">
        <v>5520</v>
      </c>
      <c r="H33" s="978" t="s">
        <v>34</v>
      </c>
      <c r="I33" s="918"/>
    </row>
    <row r="34" spans="1:9" s="25" customFormat="1" ht="34.5" customHeight="1" x14ac:dyDescent="0.2">
      <c r="A34" s="1149"/>
      <c r="B34" s="774" t="s">
        <v>197</v>
      </c>
      <c r="C34" s="457" t="s">
        <v>49</v>
      </c>
      <c r="D34" s="943">
        <v>12780</v>
      </c>
      <c r="E34" s="978" t="s">
        <v>34</v>
      </c>
      <c r="F34" s="918"/>
      <c r="G34" s="943">
        <v>16560</v>
      </c>
      <c r="H34" s="978" t="s">
        <v>34</v>
      </c>
      <c r="I34" s="918"/>
    </row>
    <row r="35" spans="1:9" s="25" customFormat="1" ht="42" customHeight="1" thickBot="1" x14ac:dyDescent="0.25">
      <c r="A35" s="1150"/>
      <c r="B35" s="773" t="s">
        <v>151</v>
      </c>
      <c r="C35" s="1077" t="s">
        <v>49</v>
      </c>
      <c r="D35" s="945">
        <v>12780</v>
      </c>
      <c r="E35" s="979" t="s">
        <v>34</v>
      </c>
      <c r="F35" s="925"/>
      <c r="G35" s="943">
        <v>16560</v>
      </c>
      <c r="H35" s="979" t="s">
        <v>34</v>
      </c>
      <c r="I35" s="918"/>
    </row>
    <row r="36" spans="1:9" s="25" customFormat="1" ht="39" customHeight="1" x14ac:dyDescent="0.2">
      <c r="A36" s="1139" t="s">
        <v>234</v>
      </c>
      <c r="B36" s="1026" t="s">
        <v>203</v>
      </c>
      <c r="C36" s="1027" t="s">
        <v>251</v>
      </c>
      <c r="D36" s="942">
        <v>7740</v>
      </c>
      <c r="E36" s="983">
        <v>43</v>
      </c>
      <c r="F36" s="929"/>
      <c r="G36" s="1040">
        <v>16560</v>
      </c>
      <c r="H36" s="1110">
        <v>92</v>
      </c>
      <c r="I36" s="929"/>
    </row>
    <row r="37" spans="1:9" s="25" customFormat="1" ht="39" customHeight="1" x14ac:dyDescent="0.2">
      <c r="A37" s="1141"/>
      <c r="B37" s="965" t="s">
        <v>204</v>
      </c>
      <c r="C37" s="966" t="s">
        <v>205</v>
      </c>
      <c r="D37" s="943">
        <v>7740</v>
      </c>
      <c r="E37" s="972">
        <v>86</v>
      </c>
      <c r="F37" s="921"/>
      <c r="G37" s="943">
        <v>16560</v>
      </c>
      <c r="H37" s="1111">
        <v>184</v>
      </c>
      <c r="I37" s="921"/>
    </row>
    <row r="38" spans="1:9" s="25" customFormat="1" ht="39" customHeight="1" x14ac:dyDescent="0.2">
      <c r="A38" s="1141"/>
      <c r="B38" s="965" t="s">
        <v>207</v>
      </c>
      <c r="C38" s="966" t="s">
        <v>206</v>
      </c>
      <c r="D38" s="943">
        <v>2580</v>
      </c>
      <c r="E38" s="972">
        <v>86</v>
      </c>
      <c r="F38" s="921"/>
      <c r="G38" s="1041">
        <v>5520</v>
      </c>
      <c r="H38" s="1087">
        <v>184</v>
      </c>
      <c r="I38" s="921"/>
    </row>
    <row r="39" spans="1:9" s="25" customFormat="1" ht="39" customHeight="1" x14ac:dyDescent="0.2">
      <c r="A39" s="1141"/>
      <c r="B39" s="965" t="s">
        <v>253</v>
      </c>
      <c r="C39" s="966"/>
      <c r="D39" s="943">
        <v>9535</v>
      </c>
      <c r="E39" s="1048"/>
      <c r="F39" s="938"/>
      <c r="G39" s="943">
        <v>16560</v>
      </c>
      <c r="H39" s="1135"/>
      <c r="I39" s="1133"/>
    </row>
    <row r="40" spans="1:9" s="25" customFormat="1" ht="39" customHeight="1" x14ac:dyDescent="0.2">
      <c r="A40" s="1141"/>
      <c r="B40" s="965" t="s">
        <v>254</v>
      </c>
      <c r="C40" s="966"/>
      <c r="D40" s="943">
        <v>9180</v>
      </c>
      <c r="E40" s="1048"/>
      <c r="F40" s="938"/>
      <c r="G40" s="943">
        <v>9180</v>
      </c>
      <c r="H40" s="1135"/>
      <c r="I40" s="1133"/>
    </row>
    <row r="41" spans="1:9" s="25" customFormat="1" ht="39" customHeight="1" x14ac:dyDescent="0.2">
      <c r="A41" s="1141"/>
      <c r="B41" s="965" t="s">
        <v>255</v>
      </c>
      <c r="C41" s="966"/>
      <c r="D41" s="943">
        <v>7740</v>
      </c>
      <c r="E41" s="1048"/>
      <c r="F41" s="938"/>
      <c r="G41" s="943">
        <v>7740</v>
      </c>
      <c r="H41" s="1135"/>
      <c r="I41" s="1133"/>
    </row>
    <row r="42" spans="1:9" s="25" customFormat="1" ht="41.25" customHeight="1" thickBot="1" x14ac:dyDescent="0.25">
      <c r="A42" s="1140"/>
      <c r="B42" s="760" t="s">
        <v>256</v>
      </c>
      <c r="C42" s="570"/>
      <c r="D42" s="962">
        <v>2800</v>
      </c>
      <c r="E42" s="973"/>
      <c r="F42" s="1013"/>
      <c r="G42" s="1134">
        <v>2800</v>
      </c>
      <c r="H42" s="1107"/>
      <c r="I42" s="1013"/>
    </row>
    <row r="43" spans="1:9" s="25" customFormat="1" ht="34.5" customHeight="1" thickBot="1" x14ac:dyDescent="0.25">
      <c r="A43" s="1139" t="s">
        <v>191</v>
      </c>
      <c r="B43" s="1017" t="s">
        <v>233</v>
      </c>
      <c r="C43" s="1016"/>
      <c r="D43" s="1005">
        <v>10260</v>
      </c>
      <c r="E43" s="1008">
        <v>57</v>
      </c>
      <c r="F43" s="916"/>
      <c r="G43" s="1093">
        <v>15840</v>
      </c>
      <c r="H43" s="1112">
        <v>88</v>
      </c>
      <c r="I43" s="916"/>
    </row>
    <row r="44" spans="1:9" s="25" customFormat="1" ht="34.5" customHeight="1" x14ac:dyDescent="0.2">
      <c r="A44" s="1141"/>
      <c r="B44" s="965" t="s">
        <v>129</v>
      </c>
      <c r="C44" s="966"/>
      <c r="D44" s="946">
        <v>10260</v>
      </c>
      <c r="E44" s="977">
        <v>57</v>
      </c>
      <c r="F44" s="923"/>
      <c r="G44" s="1094">
        <v>15840</v>
      </c>
      <c r="H44" s="1112">
        <v>88</v>
      </c>
      <c r="I44" s="923"/>
    </row>
    <row r="45" spans="1:9" s="25" customFormat="1" ht="34.5" customHeight="1" thickBot="1" x14ac:dyDescent="0.25">
      <c r="A45" s="1140"/>
      <c r="B45" s="776" t="s">
        <v>130</v>
      </c>
      <c r="C45" s="1073"/>
      <c r="D45" s="945">
        <v>12780</v>
      </c>
      <c r="E45" s="979">
        <v>71</v>
      </c>
      <c r="F45" s="1013"/>
      <c r="G45" s="1095">
        <v>15840</v>
      </c>
      <c r="H45" s="1107">
        <v>88</v>
      </c>
      <c r="I45" s="1013"/>
    </row>
    <row r="46" spans="1:9" s="25" customFormat="1" ht="34.5" customHeight="1" thickBot="1" x14ac:dyDescent="0.25">
      <c r="A46" s="1139" t="s">
        <v>239</v>
      </c>
      <c r="B46" s="1017" t="s">
        <v>90</v>
      </c>
      <c r="C46" s="1074"/>
      <c r="D46" s="1018">
        <v>9535</v>
      </c>
      <c r="E46" s="1019">
        <v>52.972222222222221</v>
      </c>
      <c r="F46" s="924"/>
      <c r="G46" s="1093">
        <v>15840</v>
      </c>
      <c r="H46" s="1090">
        <v>88</v>
      </c>
      <c r="I46" s="996"/>
    </row>
    <row r="47" spans="1:9" s="25" customFormat="1" ht="34.5" customHeight="1" x14ac:dyDescent="0.2">
      <c r="A47" s="1141"/>
      <c r="B47" s="965" t="s">
        <v>257</v>
      </c>
      <c r="C47" s="1032"/>
      <c r="D47" s="962">
        <v>9535</v>
      </c>
      <c r="E47" s="1020">
        <v>52.972222222222221</v>
      </c>
      <c r="F47" s="995"/>
      <c r="G47" s="1094">
        <v>15840</v>
      </c>
      <c r="H47" s="1114">
        <v>88</v>
      </c>
      <c r="I47" s="1116"/>
    </row>
    <row r="48" spans="1:9" s="25" customFormat="1" ht="41.25" customHeight="1" thickBot="1" x14ac:dyDescent="0.25">
      <c r="A48" s="1141"/>
      <c r="B48" s="965" t="s">
        <v>226</v>
      </c>
      <c r="C48" s="1032"/>
      <c r="D48" s="962">
        <v>9535</v>
      </c>
      <c r="E48" s="1021">
        <v>52.972222222222221</v>
      </c>
      <c r="F48" s="937"/>
      <c r="G48" s="962">
        <v>15840</v>
      </c>
      <c r="H48" s="1081">
        <v>88</v>
      </c>
      <c r="I48" s="1042"/>
    </row>
    <row r="49" spans="1:9" s="25" customFormat="1" ht="34.5" customHeight="1" thickBot="1" x14ac:dyDescent="0.25">
      <c r="A49" s="1141"/>
      <c r="B49" s="965" t="s">
        <v>228</v>
      </c>
      <c r="C49" s="1032"/>
      <c r="D49" s="962">
        <v>9535</v>
      </c>
      <c r="E49" s="1020">
        <v>52.972222222222221</v>
      </c>
      <c r="F49" s="995"/>
      <c r="G49" s="1094">
        <v>15840</v>
      </c>
      <c r="H49" s="1113">
        <v>88</v>
      </c>
      <c r="I49" s="1115"/>
    </row>
    <row r="50" spans="1:9" s="25" customFormat="1" ht="34.5" customHeight="1" thickBot="1" x14ac:dyDescent="0.25">
      <c r="A50" s="1140"/>
      <c r="B50" s="1028" t="s">
        <v>227</v>
      </c>
      <c r="C50" s="1073"/>
      <c r="D50" s="963">
        <v>10260</v>
      </c>
      <c r="E50" s="979">
        <v>57</v>
      </c>
      <c r="F50" s="1001"/>
      <c r="G50" s="1171" t="s">
        <v>34</v>
      </c>
      <c r="H50" s="1171"/>
      <c r="I50" s="997"/>
    </row>
    <row r="51" spans="1:9" s="25" customFormat="1" ht="45.75" customHeight="1" thickBot="1" x14ac:dyDescent="0.25">
      <c r="A51" s="1131" t="s">
        <v>143</v>
      </c>
      <c r="B51" s="1002" t="s">
        <v>131</v>
      </c>
      <c r="C51" s="1003"/>
      <c r="D51" s="1005">
        <v>10260</v>
      </c>
      <c r="E51" s="1008">
        <v>57</v>
      </c>
      <c r="F51" s="1004"/>
      <c r="G51" s="1096">
        <v>17280</v>
      </c>
      <c r="H51" s="1083">
        <v>96</v>
      </c>
      <c r="I51" s="1004"/>
    </row>
    <row r="52" spans="1:9" s="25" customFormat="1" ht="30" customHeight="1" x14ac:dyDescent="0.2">
      <c r="A52" s="1139" t="s">
        <v>52</v>
      </c>
      <c r="B52" s="761" t="s">
        <v>132</v>
      </c>
      <c r="C52" s="1071"/>
      <c r="D52" s="942">
        <v>11160</v>
      </c>
      <c r="E52" s="977">
        <v>62</v>
      </c>
      <c r="F52" s="916"/>
      <c r="G52" s="1097">
        <v>17280</v>
      </c>
      <c r="H52" s="1085">
        <v>96</v>
      </c>
      <c r="I52" s="916"/>
    </row>
    <row r="53" spans="1:9" s="25" customFormat="1" ht="31.5" customHeight="1" x14ac:dyDescent="0.2">
      <c r="A53" s="1141"/>
      <c r="B53" s="779" t="s">
        <v>101</v>
      </c>
      <c r="C53" s="1075"/>
      <c r="D53" s="943">
        <v>11160</v>
      </c>
      <c r="E53" s="970">
        <v>62</v>
      </c>
      <c r="F53" s="919"/>
      <c r="G53" s="1094">
        <v>16560</v>
      </c>
      <c r="H53" s="1088">
        <v>92</v>
      </c>
      <c r="I53" s="919"/>
    </row>
    <row r="54" spans="1:9" s="25" customFormat="1" ht="34.5" customHeight="1" x14ac:dyDescent="0.2">
      <c r="A54" s="1141"/>
      <c r="B54" s="1045" t="s">
        <v>250</v>
      </c>
      <c r="C54" s="1062"/>
      <c r="D54" s="943">
        <v>7440</v>
      </c>
      <c r="E54" s="970">
        <v>62</v>
      </c>
      <c r="F54" s="922"/>
      <c r="G54" s="1094">
        <v>7440</v>
      </c>
      <c r="H54" s="1117">
        <v>62</v>
      </c>
      <c r="I54" s="922"/>
    </row>
    <row r="55" spans="1:9" s="25" customFormat="1" ht="34.5" customHeight="1" x14ac:dyDescent="0.2">
      <c r="A55" s="1141"/>
      <c r="B55" s="777" t="s">
        <v>238</v>
      </c>
      <c r="C55" s="1029" t="s">
        <v>252</v>
      </c>
      <c r="D55" s="943">
        <v>9720</v>
      </c>
      <c r="E55" s="972">
        <v>54</v>
      </c>
      <c r="F55" s="917"/>
      <c r="G55" s="1094">
        <v>18720</v>
      </c>
      <c r="H55" s="1081">
        <v>104</v>
      </c>
      <c r="I55" s="917"/>
    </row>
    <row r="56" spans="1:9" s="25" customFormat="1" ht="34.5" customHeight="1" x14ac:dyDescent="0.2">
      <c r="A56" s="1141"/>
      <c r="B56" s="1030" t="s">
        <v>215</v>
      </c>
      <c r="C56" s="1029" t="s">
        <v>208</v>
      </c>
      <c r="D56" s="943">
        <v>9720</v>
      </c>
      <c r="E56" s="972">
        <v>54</v>
      </c>
      <c r="F56" s="917"/>
      <c r="G56" s="1094">
        <v>18720</v>
      </c>
      <c r="H56" s="1081">
        <v>104</v>
      </c>
      <c r="I56" s="917"/>
    </row>
    <row r="57" spans="1:9" s="25" customFormat="1" ht="34.5" customHeight="1" x14ac:dyDescent="0.2">
      <c r="A57" s="1141"/>
      <c r="B57" s="1030" t="s">
        <v>216</v>
      </c>
      <c r="C57" s="1031" t="s">
        <v>209</v>
      </c>
      <c r="D57" s="943">
        <v>3240</v>
      </c>
      <c r="E57" s="972">
        <v>54</v>
      </c>
      <c r="F57" s="917"/>
      <c r="G57" s="1094">
        <v>6240</v>
      </c>
      <c r="H57" s="1081">
        <v>104</v>
      </c>
      <c r="I57" s="917"/>
    </row>
    <row r="58" spans="1:9" s="25" customFormat="1" ht="34.5" customHeight="1" x14ac:dyDescent="0.2">
      <c r="A58" s="1141"/>
      <c r="B58" s="1025" t="s">
        <v>229</v>
      </c>
      <c r="C58" s="966"/>
      <c r="D58" s="943">
        <v>11160</v>
      </c>
      <c r="E58" s="972">
        <v>62</v>
      </c>
      <c r="F58" s="917"/>
      <c r="G58" s="1094">
        <v>16560</v>
      </c>
      <c r="H58" s="1081">
        <v>92</v>
      </c>
      <c r="I58" s="917"/>
    </row>
    <row r="59" spans="1:9" s="25" customFormat="1" ht="34.5" customHeight="1" x14ac:dyDescent="0.2">
      <c r="A59" s="1141"/>
      <c r="B59" s="965" t="s">
        <v>219</v>
      </c>
      <c r="C59" s="1076"/>
      <c r="D59" s="943">
        <v>9180</v>
      </c>
      <c r="E59" s="982">
        <v>51</v>
      </c>
      <c r="F59" s="918"/>
      <c r="G59" s="1092">
        <v>16560</v>
      </c>
      <c r="H59" s="1082">
        <v>92</v>
      </c>
      <c r="I59" s="918"/>
    </row>
    <row r="60" spans="1:9" s="25" customFormat="1" ht="34.5" customHeight="1" x14ac:dyDescent="0.2">
      <c r="A60" s="1141"/>
      <c r="B60" s="965" t="s">
        <v>221</v>
      </c>
      <c r="C60" s="1076"/>
      <c r="D60" s="943">
        <v>9180</v>
      </c>
      <c r="E60" s="982">
        <v>51</v>
      </c>
      <c r="F60" s="918"/>
      <c r="G60" s="1092">
        <v>16560</v>
      </c>
      <c r="H60" s="1082">
        <v>92</v>
      </c>
      <c r="I60" s="918"/>
    </row>
    <row r="61" spans="1:9" s="25" customFormat="1" ht="34.5" customHeight="1" x14ac:dyDescent="0.2">
      <c r="A61" s="1141"/>
      <c r="B61" s="965" t="s">
        <v>222</v>
      </c>
      <c r="C61" s="966"/>
      <c r="D61" s="943">
        <v>11160</v>
      </c>
      <c r="E61" s="982">
        <v>62</v>
      </c>
      <c r="F61" s="918"/>
      <c r="G61" s="1092">
        <v>16560</v>
      </c>
      <c r="H61" s="1082">
        <v>92</v>
      </c>
      <c r="I61" s="918"/>
    </row>
    <row r="62" spans="1:9" s="25" customFormat="1" ht="30.75" customHeight="1" x14ac:dyDescent="0.2">
      <c r="A62" s="1141"/>
      <c r="B62" s="965" t="s">
        <v>118</v>
      </c>
      <c r="C62" s="1032"/>
      <c r="D62" s="943">
        <v>10260</v>
      </c>
      <c r="E62" s="970">
        <v>57</v>
      </c>
      <c r="F62" s="918"/>
      <c r="G62" s="1092">
        <v>16560</v>
      </c>
      <c r="H62" s="1082">
        <v>92</v>
      </c>
      <c r="I62" s="918"/>
    </row>
    <row r="63" spans="1:9" s="25" customFormat="1" ht="30.75" customHeight="1" x14ac:dyDescent="0.2">
      <c r="A63" s="1141"/>
      <c r="B63" s="779" t="s">
        <v>199</v>
      </c>
      <c r="C63" s="964"/>
      <c r="D63" s="943">
        <v>9180</v>
      </c>
      <c r="E63" s="970">
        <v>51</v>
      </c>
      <c r="F63" s="918"/>
      <c r="G63" s="1165" t="s">
        <v>34</v>
      </c>
      <c r="H63" s="1166"/>
      <c r="I63" s="918"/>
    </row>
    <row r="64" spans="1:9" s="25" customFormat="1" ht="30.75" customHeight="1" x14ac:dyDescent="0.2">
      <c r="A64" s="1141"/>
      <c r="B64" s="779" t="s">
        <v>200</v>
      </c>
      <c r="C64" s="964"/>
      <c r="D64" s="943">
        <v>6120</v>
      </c>
      <c r="E64" s="970">
        <v>51</v>
      </c>
      <c r="F64" s="918"/>
      <c r="G64" s="1167"/>
      <c r="H64" s="1168"/>
      <c r="I64" s="918"/>
    </row>
    <row r="65" spans="1:9" s="25" customFormat="1" ht="30.75" customHeight="1" x14ac:dyDescent="0.2">
      <c r="A65" s="1141"/>
      <c r="B65" s="779" t="s">
        <v>201</v>
      </c>
      <c r="C65" s="964"/>
      <c r="D65" s="943">
        <v>3060</v>
      </c>
      <c r="E65" s="970">
        <v>51</v>
      </c>
      <c r="F65" s="918"/>
      <c r="G65" s="1169"/>
      <c r="H65" s="1170"/>
      <c r="I65" s="918"/>
    </row>
    <row r="66" spans="1:9" s="64" customFormat="1" ht="27.75" customHeight="1" x14ac:dyDescent="0.2">
      <c r="A66" s="1141"/>
      <c r="B66" s="774" t="s">
        <v>134</v>
      </c>
      <c r="C66" s="472"/>
      <c r="D66" s="943">
        <v>4260</v>
      </c>
      <c r="E66" s="970">
        <v>71</v>
      </c>
      <c r="F66" s="917"/>
      <c r="G66" s="1098">
        <v>6240</v>
      </c>
      <c r="H66" s="1081">
        <v>104</v>
      </c>
      <c r="I66" s="917"/>
    </row>
    <row r="67" spans="1:9" s="25" customFormat="1" ht="34.5" customHeight="1" thickBot="1" x14ac:dyDescent="0.25">
      <c r="A67" s="1140"/>
      <c r="B67" s="1033" t="s">
        <v>202</v>
      </c>
      <c r="C67" s="501" t="s">
        <v>57</v>
      </c>
      <c r="D67" s="945">
        <v>4260</v>
      </c>
      <c r="E67" s="979">
        <v>71</v>
      </c>
      <c r="F67" s="926"/>
      <c r="G67" s="1099">
        <v>6240</v>
      </c>
      <c r="H67" s="1118">
        <v>104</v>
      </c>
      <c r="I67" s="926"/>
    </row>
    <row r="68" spans="1:9" s="25" customFormat="1" ht="34.5" customHeight="1" x14ac:dyDescent="0.25">
      <c r="A68" s="1146" t="s">
        <v>145</v>
      </c>
      <c r="B68" s="757" t="s">
        <v>146</v>
      </c>
      <c r="C68" s="1063"/>
      <c r="D68" s="946">
        <v>4820</v>
      </c>
      <c r="E68" s="974" t="s">
        <v>34</v>
      </c>
      <c r="F68" s="927"/>
      <c r="G68" s="1100">
        <v>15570.816000000001</v>
      </c>
      <c r="H68" s="1119" t="s">
        <v>34</v>
      </c>
      <c r="I68" s="927"/>
    </row>
    <row r="69" spans="1:9" s="25" customFormat="1" ht="30.75" customHeight="1" x14ac:dyDescent="0.2">
      <c r="A69" s="1146"/>
      <c r="B69" s="758" t="s">
        <v>147</v>
      </c>
      <c r="C69" s="1036"/>
      <c r="D69" s="943">
        <v>375</v>
      </c>
      <c r="E69" s="970" t="s">
        <v>34</v>
      </c>
      <c r="F69" s="928"/>
      <c r="G69" s="1098">
        <v>540</v>
      </c>
      <c r="H69" s="1120" t="s">
        <v>34</v>
      </c>
      <c r="I69" s="928"/>
    </row>
    <row r="70" spans="1:9" s="25" customFormat="1" ht="38.25" customHeight="1" thickBot="1" x14ac:dyDescent="0.25">
      <c r="A70" s="1147"/>
      <c r="B70" s="772" t="s">
        <v>148</v>
      </c>
      <c r="C70" s="501" t="s">
        <v>62</v>
      </c>
      <c r="D70" s="945">
        <v>16421.184000000001</v>
      </c>
      <c r="E70" s="979" t="s">
        <v>34</v>
      </c>
      <c r="F70" s="615"/>
      <c r="G70" s="1099">
        <v>16421.184000000001</v>
      </c>
      <c r="H70" s="1121" t="s">
        <v>34</v>
      </c>
      <c r="I70" s="615"/>
    </row>
    <row r="71" spans="1:9" s="25" customFormat="1" ht="15" customHeight="1" thickBot="1" x14ac:dyDescent="0.3">
      <c r="A71" s="588"/>
      <c r="B71" s="589"/>
      <c r="C71" s="588"/>
      <c r="D71" s="948"/>
      <c r="F71" s="46"/>
      <c r="G71" s="948"/>
      <c r="H71" s="46"/>
      <c r="I71" s="46"/>
    </row>
    <row r="72" spans="1:9" s="25" customFormat="1" ht="81.75" customHeight="1" thickBot="1" x14ac:dyDescent="0.25">
      <c r="A72" s="77" t="s">
        <v>5</v>
      </c>
      <c r="B72" s="79" t="s">
        <v>188</v>
      </c>
      <c r="C72" s="79" t="s">
        <v>7</v>
      </c>
      <c r="D72" s="968" t="s">
        <v>217</v>
      </c>
      <c r="E72" s="969" t="s">
        <v>218</v>
      </c>
      <c r="F72" s="915"/>
      <c r="G72" s="980" t="s">
        <v>236</v>
      </c>
      <c r="H72" s="981" t="s">
        <v>237</v>
      </c>
      <c r="I72" s="940"/>
    </row>
    <row r="73" spans="1:9" s="25" customFormat="1" ht="34.5" customHeight="1" x14ac:dyDescent="0.2">
      <c r="A73" s="1142" t="s">
        <v>234</v>
      </c>
      <c r="B73" s="469" t="s">
        <v>220</v>
      </c>
      <c r="C73" s="17" t="s">
        <v>120</v>
      </c>
      <c r="D73" s="944">
        <v>1146</v>
      </c>
      <c r="E73" s="978">
        <v>38.200000000000003</v>
      </c>
      <c r="F73" s="954"/>
      <c r="G73" s="942">
        <v>1146</v>
      </c>
      <c r="H73" s="978">
        <v>38.200000000000003</v>
      </c>
      <c r="I73" s="954"/>
    </row>
    <row r="74" spans="1:9" s="25" customFormat="1" ht="34.5" customHeight="1" x14ac:dyDescent="0.2">
      <c r="A74" s="1143"/>
      <c r="B74" s="1034" t="s">
        <v>163</v>
      </c>
      <c r="C74" s="17" t="s">
        <v>120</v>
      </c>
      <c r="D74" s="944">
        <v>1146</v>
      </c>
      <c r="E74" s="970">
        <v>38.200000000000003</v>
      </c>
      <c r="F74" s="954"/>
      <c r="G74" s="1164" t="s">
        <v>34</v>
      </c>
      <c r="H74" s="1164"/>
      <c r="I74" s="1000"/>
    </row>
    <row r="75" spans="1:9" s="25" customFormat="1" ht="34.5" customHeight="1" x14ac:dyDescent="0.2">
      <c r="A75" s="1143"/>
      <c r="B75" s="1056" t="s">
        <v>162</v>
      </c>
      <c r="C75" s="114" t="s">
        <v>120</v>
      </c>
      <c r="D75" s="944">
        <v>1146</v>
      </c>
      <c r="E75" s="970">
        <v>38.200000000000003</v>
      </c>
      <c r="F75" s="954"/>
      <c r="G75" s="1164"/>
      <c r="H75" s="1164"/>
      <c r="I75" s="1000"/>
    </row>
    <row r="76" spans="1:9" s="25" customFormat="1" ht="34.5" customHeight="1" x14ac:dyDescent="0.2">
      <c r="A76" s="1143"/>
      <c r="B76" s="1035" t="s">
        <v>241</v>
      </c>
      <c r="C76" s="1036" t="s">
        <v>242</v>
      </c>
      <c r="D76" s="943">
        <v>5072</v>
      </c>
      <c r="E76" s="970">
        <v>63.4</v>
      </c>
      <c r="F76" s="954"/>
      <c r="G76" s="1164"/>
      <c r="H76" s="1164"/>
      <c r="I76" s="1000"/>
    </row>
    <row r="77" spans="1:9" s="25" customFormat="1" ht="30" x14ac:dyDescent="0.2">
      <c r="A77" s="1143"/>
      <c r="B77" s="1037" t="s">
        <v>160</v>
      </c>
      <c r="C77" s="609" t="s">
        <v>65</v>
      </c>
      <c r="D77" s="943">
        <v>2292</v>
      </c>
      <c r="E77" s="970">
        <v>38.200000000000003</v>
      </c>
      <c r="F77" s="954"/>
      <c r="G77" s="1164"/>
      <c r="H77" s="1164"/>
      <c r="I77" s="1000"/>
    </row>
    <row r="78" spans="1:9" s="25" customFormat="1" ht="39" customHeight="1" x14ac:dyDescent="0.2">
      <c r="A78" s="1143"/>
      <c r="B78" s="1056" t="s">
        <v>158</v>
      </c>
      <c r="C78" s="1078" t="s">
        <v>65</v>
      </c>
      <c r="D78" s="943">
        <v>2292</v>
      </c>
      <c r="E78" s="970">
        <v>38.200000000000003</v>
      </c>
      <c r="F78" s="954"/>
      <c r="G78" s="1164"/>
      <c r="H78" s="1164"/>
      <c r="I78" s="1000"/>
    </row>
    <row r="79" spans="1:9" s="25" customFormat="1" ht="39" customHeight="1" x14ac:dyDescent="0.2">
      <c r="A79" s="1144"/>
      <c r="B79" s="1046" t="s">
        <v>240</v>
      </c>
      <c r="C79" s="1044" t="s">
        <v>65</v>
      </c>
      <c r="D79" s="943">
        <v>2292</v>
      </c>
      <c r="E79" s="970">
        <v>38.200000000000003</v>
      </c>
      <c r="F79" s="954"/>
      <c r="G79" s="1164"/>
      <c r="H79" s="1164"/>
      <c r="I79" s="1000"/>
    </row>
    <row r="80" spans="1:9" s="25" customFormat="1" ht="45" x14ac:dyDescent="0.2">
      <c r="A80" s="1144"/>
      <c r="B80" s="1046" t="s">
        <v>159</v>
      </c>
      <c r="C80" s="1032" t="s">
        <v>120</v>
      </c>
      <c r="D80" s="943">
        <v>1146</v>
      </c>
      <c r="E80" s="970">
        <v>38.200000000000003</v>
      </c>
      <c r="F80" s="954"/>
      <c r="G80" s="1164"/>
      <c r="H80" s="1164"/>
      <c r="I80" s="1000"/>
    </row>
    <row r="81" spans="1:9" s="25" customFormat="1" ht="30" x14ac:dyDescent="0.2">
      <c r="A81" s="1144"/>
      <c r="B81" s="1055" t="s">
        <v>154</v>
      </c>
      <c r="C81" s="1032" t="s">
        <v>120</v>
      </c>
      <c r="D81" s="943">
        <v>1146</v>
      </c>
      <c r="E81" s="970">
        <v>38.200000000000003</v>
      </c>
      <c r="F81" s="954"/>
      <c r="G81" s="1164"/>
      <c r="H81" s="1164"/>
      <c r="I81" s="1000"/>
    </row>
    <row r="82" spans="1:9" s="25" customFormat="1" ht="33.75" customHeight="1" thickBot="1" x14ac:dyDescent="0.25">
      <c r="A82" s="1145"/>
      <c r="B82" s="1079" t="s">
        <v>157</v>
      </c>
      <c r="C82" s="1080" t="s">
        <v>168</v>
      </c>
      <c r="D82" s="945">
        <v>382</v>
      </c>
      <c r="E82" s="970">
        <v>38.200000000000003</v>
      </c>
      <c r="F82" s="954"/>
      <c r="G82" s="1164"/>
      <c r="H82" s="1164"/>
      <c r="I82" s="1000"/>
    </row>
    <row r="83" spans="1:9" s="25" customFormat="1" ht="48.75" customHeight="1" thickBot="1" x14ac:dyDescent="0.25">
      <c r="A83" s="994" t="s">
        <v>224</v>
      </c>
      <c r="B83" s="1038" t="s">
        <v>107</v>
      </c>
      <c r="C83" s="1032" t="s">
        <v>120</v>
      </c>
      <c r="D83" s="951">
        <v>1146</v>
      </c>
      <c r="E83" s="985">
        <v>38.200000000000003</v>
      </c>
      <c r="F83" s="956"/>
      <c r="G83" s="1162" t="s">
        <v>34</v>
      </c>
      <c r="H83" s="1163"/>
      <c r="I83" s="956"/>
    </row>
    <row r="84" spans="1:9" s="25" customFormat="1" ht="48.75" customHeight="1" x14ac:dyDescent="0.2">
      <c r="A84" s="1142" t="s">
        <v>225</v>
      </c>
      <c r="B84" s="1037" t="s">
        <v>245</v>
      </c>
      <c r="C84" s="1032" t="s">
        <v>168</v>
      </c>
      <c r="D84" s="943">
        <v>450</v>
      </c>
      <c r="E84" s="999">
        <v>45</v>
      </c>
      <c r="F84" s="998"/>
      <c r="G84" s="1162"/>
      <c r="H84" s="1163"/>
      <c r="I84" s="956"/>
    </row>
    <row r="85" spans="1:9" s="25" customFormat="1" ht="48.75" customHeight="1" thickBot="1" x14ac:dyDescent="0.25">
      <c r="A85" s="1145"/>
      <c r="B85" s="1037" t="s">
        <v>244</v>
      </c>
      <c r="C85" s="1132" t="s">
        <v>168</v>
      </c>
      <c r="D85" s="943">
        <v>700</v>
      </c>
      <c r="E85" s="999">
        <v>70</v>
      </c>
      <c r="F85" s="998"/>
      <c r="G85" s="1162"/>
      <c r="H85" s="1163"/>
      <c r="I85" s="956"/>
    </row>
    <row r="86" spans="1:9" s="25" customFormat="1" ht="33" customHeight="1" x14ac:dyDescent="0.2">
      <c r="A86" s="1136" t="s">
        <v>145</v>
      </c>
      <c r="B86" s="210" t="s">
        <v>59</v>
      </c>
      <c r="C86" s="1057"/>
      <c r="D86" s="942">
        <v>2742</v>
      </c>
      <c r="E86" s="986" t="s">
        <v>34</v>
      </c>
      <c r="F86" s="957"/>
      <c r="G86" s="1101">
        <v>8600</v>
      </c>
      <c r="H86" s="986" t="s">
        <v>34</v>
      </c>
      <c r="I86" s="1103"/>
    </row>
    <row r="87" spans="1:9" s="25" customFormat="1" ht="30" x14ac:dyDescent="0.2">
      <c r="A87" s="1137"/>
      <c r="B87" s="361" t="s">
        <v>67</v>
      </c>
      <c r="C87" s="1036"/>
      <c r="D87" s="943">
        <v>375</v>
      </c>
      <c r="E87" s="987" t="s">
        <v>34</v>
      </c>
      <c r="F87" s="958"/>
      <c r="G87" s="1102">
        <v>540</v>
      </c>
      <c r="H87" s="987" t="s">
        <v>34</v>
      </c>
      <c r="I87" s="1104"/>
    </row>
    <row r="88" spans="1:9" s="25" customFormat="1" ht="34.5" customHeight="1" thickBot="1" x14ac:dyDescent="0.25">
      <c r="A88" s="1137"/>
      <c r="B88" s="361" t="s">
        <v>68</v>
      </c>
      <c r="C88" s="1064" t="s">
        <v>69</v>
      </c>
      <c r="D88" s="943">
        <v>16421.184000000001</v>
      </c>
      <c r="E88" s="987" t="s">
        <v>34</v>
      </c>
      <c r="F88" s="959"/>
      <c r="G88" s="1102">
        <v>16421.184000000001</v>
      </c>
      <c r="H88" s="987" t="s">
        <v>34</v>
      </c>
      <c r="I88" s="1105"/>
    </row>
    <row r="89" spans="1:9" s="25" customFormat="1" ht="30.75" customHeight="1" x14ac:dyDescent="0.2">
      <c r="A89" s="1137"/>
      <c r="B89" s="361" t="s">
        <v>70</v>
      </c>
      <c r="C89" s="1064" t="s">
        <v>71</v>
      </c>
      <c r="D89" s="943">
        <v>11011.852799999999</v>
      </c>
      <c r="E89" s="987" t="s">
        <v>34</v>
      </c>
      <c r="F89" s="960"/>
      <c r="G89" s="1158" t="s">
        <v>34</v>
      </c>
      <c r="H89" s="1159"/>
      <c r="I89" s="960"/>
    </row>
    <row r="90" spans="1:9" s="25" customFormat="1" ht="27.75" customHeight="1" thickBot="1" x14ac:dyDescent="0.3">
      <c r="A90" s="1138"/>
      <c r="B90" s="502" t="s">
        <v>192</v>
      </c>
      <c r="C90" s="1065"/>
      <c r="D90" s="945">
        <v>1459.6608000000001</v>
      </c>
      <c r="E90" s="988" t="s">
        <v>34</v>
      </c>
      <c r="F90" s="961"/>
      <c r="G90" s="1160"/>
      <c r="H90" s="1161"/>
      <c r="I90" s="961"/>
    </row>
    <row r="91" spans="1:9" s="25" customFormat="1" ht="15" customHeight="1" thickBot="1" x14ac:dyDescent="0.3">
      <c r="A91" s="588"/>
      <c r="B91" s="589"/>
      <c r="C91" s="588"/>
      <c r="D91" s="948"/>
      <c r="F91" s="46"/>
      <c r="G91" s="948"/>
      <c r="H91" s="46"/>
      <c r="I91" s="46"/>
    </row>
    <row r="92" spans="1:9" s="25" customFormat="1" ht="59.25" customHeight="1" thickBot="1" x14ac:dyDescent="0.3">
      <c r="A92" s="649"/>
      <c r="B92" s="79" t="s">
        <v>72</v>
      </c>
      <c r="C92" s="1066"/>
      <c r="D92" s="968" t="s">
        <v>217</v>
      </c>
      <c r="E92" s="969" t="s">
        <v>218</v>
      </c>
      <c r="F92" s="915"/>
      <c r="G92" s="980" t="s">
        <v>236</v>
      </c>
      <c r="H92" s="981" t="s">
        <v>237</v>
      </c>
      <c r="I92" s="940"/>
    </row>
    <row r="93" spans="1:9" s="25" customFormat="1" ht="34.5" customHeight="1" x14ac:dyDescent="0.2">
      <c r="A93" s="1137" t="s">
        <v>152</v>
      </c>
      <c r="B93" s="482" t="s">
        <v>73</v>
      </c>
      <c r="C93" s="483"/>
      <c r="D93" s="1151" t="s">
        <v>34</v>
      </c>
      <c r="E93" s="1152"/>
      <c r="F93" s="930"/>
      <c r="G93" s="1122">
        <v>3715.2</v>
      </c>
      <c r="H93" s="1155" t="s">
        <v>34</v>
      </c>
      <c r="I93" s="930"/>
    </row>
    <row r="94" spans="1:9" s="25" customFormat="1" ht="28.5" customHeight="1" x14ac:dyDescent="0.2">
      <c r="A94" s="1137"/>
      <c r="B94" s="459" t="s">
        <v>76</v>
      </c>
      <c r="C94" s="461"/>
      <c r="D94" s="1151"/>
      <c r="E94" s="1152"/>
      <c r="F94" s="932"/>
      <c r="G94" s="1123">
        <v>1857.6</v>
      </c>
      <c r="H94" s="1155"/>
      <c r="I94" s="932"/>
    </row>
    <row r="95" spans="1:9" s="25" customFormat="1" ht="29.25" customHeight="1" x14ac:dyDescent="0.2">
      <c r="A95" s="1137"/>
      <c r="B95" s="459" t="s">
        <v>183</v>
      </c>
      <c r="C95" s="461" t="s">
        <v>87</v>
      </c>
      <c r="D95" s="1151"/>
      <c r="E95" s="1152"/>
      <c r="F95" s="931"/>
      <c r="G95" s="1124">
        <v>7459.2960000000003</v>
      </c>
      <c r="H95" s="1155"/>
      <c r="I95" s="931"/>
    </row>
    <row r="96" spans="1:9" s="25" customFormat="1" ht="29.25" customHeight="1" thickBot="1" x14ac:dyDescent="0.25">
      <c r="A96" s="1137"/>
      <c r="B96" s="498" t="s">
        <v>184</v>
      </c>
      <c r="C96" s="499" t="s">
        <v>88</v>
      </c>
      <c r="D96" s="1153"/>
      <c r="E96" s="1154"/>
      <c r="F96" s="933"/>
      <c r="G96" s="1125">
        <v>15892.8</v>
      </c>
      <c r="H96" s="1156"/>
      <c r="I96" s="933"/>
    </row>
    <row r="97" spans="1:9" s="25" customFormat="1" ht="35.25" customHeight="1" x14ac:dyDescent="0.2">
      <c r="A97" s="1137"/>
      <c r="B97" s="479" t="s">
        <v>97</v>
      </c>
      <c r="C97" s="1067"/>
      <c r="D97" s="947">
        <v>300</v>
      </c>
      <c r="E97" s="989"/>
      <c r="F97" s="953"/>
      <c r="G97" s="1126">
        <v>300</v>
      </c>
      <c r="H97" s="1130"/>
      <c r="I97" s="1128"/>
    </row>
    <row r="98" spans="1:9" s="25" customFormat="1" ht="27.75" customHeight="1" x14ac:dyDescent="0.2">
      <c r="A98" s="1137"/>
      <c r="B98" s="463" t="s">
        <v>153</v>
      </c>
      <c r="C98" s="609" t="s">
        <v>174</v>
      </c>
      <c r="D98" s="949"/>
      <c r="E98" s="990"/>
      <c r="F98" s="954"/>
      <c r="G98" s="944"/>
      <c r="H98" s="1130"/>
      <c r="I98" s="1000"/>
    </row>
    <row r="99" spans="1:9" s="25" customFormat="1" ht="29.25" customHeight="1" x14ac:dyDescent="0.2">
      <c r="A99" s="1137"/>
      <c r="B99" s="444" t="s">
        <v>77</v>
      </c>
      <c r="C99" s="609"/>
      <c r="D99" s="949">
        <v>300</v>
      </c>
      <c r="E99" s="991"/>
      <c r="F99" s="954"/>
      <c r="G99" s="1127">
        <v>300</v>
      </c>
      <c r="H99" s="1130"/>
      <c r="I99" s="1000"/>
    </row>
    <row r="100" spans="1:9" s="25" customFormat="1" ht="36.75" customHeight="1" thickBot="1" x14ac:dyDescent="0.25">
      <c r="A100" s="1138"/>
      <c r="B100" s="244" t="s">
        <v>78</v>
      </c>
      <c r="C100" s="668"/>
      <c r="D100" s="952">
        <v>225</v>
      </c>
      <c r="E100" s="992"/>
      <c r="F100" s="955"/>
      <c r="G100" s="1099">
        <v>225</v>
      </c>
      <c r="H100" s="1130"/>
      <c r="I100" s="1129"/>
    </row>
  </sheetData>
  <mergeCells count="24">
    <mergeCell ref="D93:E96"/>
    <mergeCell ref="H93:H96"/>
    <mergeCell ref="G21:H21"/>
    <mergeCell ref="G22:H22"/>
    <mergeCell ref="G89:H90"/>
    <mergeCell ref="G83:H85"/>
    <mergeCell ref="G74:H82"/>
    <mergeCell ref="G63:H65"/>
    <mergeCell ref="G50:H50"/>
    <mergeCell ref="A86:A90"/>
    <mergeCell ref="A93:A100"/>
    <mergeCell ref="A10:A11"/>
    <mergeCell ref="A3:A7"/>
    <mergeCell ref="A25:A28"/>
    <mergeCell ref="A73:A82"/>
    <mergeCell ref="A84:A85"/>
    <mergeCell ref="A68:A70"/>
    <mergeCell ref="A29:A35"/>
    <mergeCell ref="A52:A67"/>
    <mergeCell ref="A12:A19"/>
    <mergeCell ref="A20:A24"/>
    <mergeCell ref="A36:A42"/>
    <mergeCell ref="A43:A45"/>
    <mergeCell ref="A46:A50"/>
  </mergeCells>
  <printOptions horizontalCentered="1" verticalCentered="1"/>
  <pageMargins left="0.25" right="0.25" top="0.75" bottom="0.75" header="0.3" footer="0.3"/>
  <pageSetup paperSize="9" scale="66" fitToHeight="0" orientation="portrait" r:id="rId1"/>
  <headerFooter>
    <oddHeader>&amp;L&amp;G&amp;CAppendix 2</oddHeader>
    <oddFooter>&amp;L&amp;Z&amp;F&amp;R&amp;D</oddFooter>
  </headerFooter>
  <rowBreaks count="2" manualBreakCount="2">
    <brk id="70" max="16383" man="1"/>
    <brk id="9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76" t="s">
        <v>193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</row>
    <row r="2" spans="1:27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1177" t="s">
        <v>0</v>
      </c>
      <c r="E2" s="1178"/>
      <c r="F2" s="1179" t="s">
        <v>8</v>
      </c>
      <c r="G2" s="1180"/>
      <c r="H2" s="1181" t="s">
        <v>1</v>
      </c>
      <c r="I2" s="1182"/>
      <c r="J2" s="507">
        <v>0.03</v>
      </c>
      <c r="K2" s="1183" t="s">
        <v>3</v>
      </c>
      <c r="L2" s="118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customHeight="1" x14ac:dyDescent="0.2">
      <c r="A3" s="1185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49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customHeight="1" x14ac:dyDescent="0.2">
      <c r="A4" s="1144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51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customHeight="1" x14ac:dyDescent="0.25">
      <c r="A5" s="1144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customHeight="1" x14ac:dyDescent="0.2">
      <c r="A6" s="1144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customHeight="1" x14ac:dyDescent="0.2">
      <c r="A7" s="1144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customHeight="1" x14ac:dyDescent="0.25">
      <c r="A8" s="1144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customHeight="1" thickBot="1" x14ac:dyDescent="0.3">
      <c r="A9" s="1186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customHeight="1" x14ac:dyDescent="0.25">
      <c r="A10" s="1185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customHeight="1" x14ac:dyDescent="0.25">
      <c r="A11" s="1144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customHeight="1" x14ac:dyDescent="0.25">
      <c r="A12" s="1144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customHeight="1" x14ac:dyDescent="0.25">
      <c r="A13" s="1144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customHeight="1" x14ac:dyDescent="0.25">
      <c r="A14" s="1144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customHeight="1" thickBot="1" x14ac:dyDescent="0.25">
      <c r="A15" s="1186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customHeight="1" x14ac:dyDescent="0.2">
      <c r="A16" s="1139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customHeight="1" x14ac:dyDescent="0.25">
      <c r="A17" s="1141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customHeight="1" x14ac:dyDescent="0.25">
      <c r="A18" s="1141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customHeight="1" x14ac:dyDescent="0.25">
      <c r="A19" s="1141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customHeight="1" x14ac:dyDescent="0.2">
      <c r="A20" s="1141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customHeight="1" x14ac:dyDescent="0.2">
      <c r="A21" s="1141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customHeight="1" x14ac:dyDescent="0.2">
      <c r="A22" s="1141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customHeight="1" x14ac:dyDescent="0.2">
      <c r="A23" s="1141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customHeight="1" x14ac:dyDescent="0.2">
      <c r="A24" s="1141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customHeight="1" x14ac:dyDescent="0.2">
      <c r="A25" s="1141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customHeight="1" x14ac:dyDescent="0.2">
      <c r="A26" s="1141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customHeight="1" x14ac:dyDescent="0.2">
      <c r="A27" s="1141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customHeight="1" thickBot="1" x14ac:dyDescent="0.25">
      <c r="A28" s="114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customHeight="1" x14ac:dyDescent="0.2">
      <c r="A30" s="1185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customHeight="1" thickBot="1" x14ac:dyDescent="0.25">
      <c r="A31" s="1186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customHeight="1" x14ac:dyDescent="0.25">
      <c r="A32" s="1148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x14ac:dyDescent="0.25">
      <c r="A33" s="1149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customHeight="1" x14ac:dyDescent="0.2">
      <c r="A34" s="1149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customHeight="1" thickBot="1" x14ac:dyDescent="0.25">
      <c r="A35" s="1150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 t="s">
        <v>34</v>
      </c>
      <c r="W35" s="717" t="e">
        <f t="shared" si="17"/>
        <v>#VALUE!</v>
      </c>
      <c r="X35" s="713" t="s">
        <v>34</v>
      </c>
      <c r="Y35" s="519"/>
      <c r="Z35" s="71"/>
      <c r="AA35" s="545"/>
    </row>
    <row r="36" spans="1:27" s="25" customFormat="1" ht="30" customHeight="1" thickBot="1" x14ac:dyDescent="0.25">
      <c r="A36" s="1185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172" t="s">
        <v>34</v>
      </c>
      <c r="G36" s="117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customHeight="1" thickBot="1" x14ac:dyDescent="0.25">
      <c r="A37" s="1186"/>
      <c r="B37" s="773" t="s">
        <v>142</v>
      </c>
      <c r="C37" s="564" t="s">
        <v>171</v>
      </c>
      <c r="D37" s="426" t="s">
        <v>11</v>
      </c>
      <c r="E37" s="340">
        <v>9250</v>
      </c>
      <c r="F37" s="1174" t="s">
        <v>34</v>
      </c>
      <c r="G37" s="117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 t="s">
        <v>34</v>
      </c>
      <c r="W37" s="717" t="e">
        <f t="shared" si="17"/>
        <v>#VALUE!</v>
      </c>
      <c r="X37" s="713" t="s">
        <v>34</v>
      </c>
      <c r="Y37" s="519"/>
      <c r="Z37" s="71"/>
      <c r="AA37" s="545"/>
    </row>
    <row r="38" spans="1:27" s="25" customFormat="1" ht="34.5" customHeight="1" x14ac:dyDescent="0.2">
      <c r="A38" s="1185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customHeight="1" thickBot="1" x14ac:dyDescent="0.25">
      <c r="A39" s="1186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customHeight="1" x14ac:dyDescent="0.25">
      <c r="A41" s="1185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customHeight="1" x14ac:dyDescent="0.25">
      <c r="A42" s="1144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customHeight="1" thickBot="1" x14ac:dyDescent="0.25">
      <c r="A43" s="1186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customHeight="1" thickBot="1" x14ac:dyDescent="0.3">
      <c r="A44" s="1185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customHeight="1" x14ac:dyDescent="0.25">
      <c r="A45" s="1144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customHeight="1" x14ac:dyDescent="0.2">
      <c r="A46" s="1144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customHeight="1" x14ac:dyDescent="0.2">
      <c r="A47" s="1144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customHeight="1" x14ac:dyDescent="0.2">
      <c r="A48" s="1144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customHeight="1" thickBot="1" x14ac:dyDescent="0.25">
      <c r="A49" s="1186"/>
      <c r="B49" s="772" t="s">
        <v>135</v>
      </c>
      <c r="C49" s="501" t="s">
        <v>57</v>
      </c>
      <c r="D49" s="112" t="s">
        <v>11</v>
      </c>
      <c r="E49" s="349">
        <v>3300</v>
      </c>
      <c r="F49" s="1187" t="s">
        <v>34</v>
      </c>
      <c r="G49" s="1188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customHeight="1" x14ac:dyDescent="0.25">
      <c r="A50" s="1189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 t="s">
        <v>34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customHeight="1" x14ac:dyDescent="0.2">
      <c r="A51" s="1146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 t="s">
        <v>34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customHeight="1" thickBot="1" x14ac:dyDescent="0.25">
      <c r="A52" s="1147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 t="s">
        <v>34</v>
      </c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customHeight="1" x14ac:dyDescent="0.25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</sheetData>
  <mergeCells count="18">
    <mergeCell ref="A38:A39"/>
    <mergeCell ref="A41:A43"/>
    <mergeCell ref="A44:A49"/>
    <mergeCell ref="F49:G49"/>
    <mergeCell ref="A50:A52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76" t="s">
        <v>194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199" t="s">
        <v>0</v>
      </c>
      <c r="E2" s="1200"/>
      <c r="F2" s="1197" t="s">
        <v>8</v>
      </c>
      <c r="G2" s="1198"/>
      <c r="H2" s="1195" t="s">
        <v>1</v>
      </c>
      <c r="I2" s="1196"/>
      <c r="J2" s="507">
        <v>0.03</v>
      </c>
      <c r="K2" s="1193" t="s">
        <v>3</v>
      </c>
      <c r="L2" s="119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139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141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141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141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141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141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140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139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141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141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141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141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140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139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141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141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141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141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141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141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141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141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141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141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141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14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139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140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190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191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191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192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139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172" t="s">
        <v>34</v>
      </c>
      <c r="G36" s="117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140"/>
      <c r="B37" s="773" t="s">
        <v>142</v>
      </c>
      <c r="C37" s="564" t="s">
        <v>171</v>
      </c>
      <c r="D37" s="426" t="s">
        <v>11</v>
      </c>
      <c r="E37" s="340">
        <v>9250</v>
      </c>
      <c r="F37" s="1174" t="s">
        <v>34</v>
      </c>
      <c r="G37" s="117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139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140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139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141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140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139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141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141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141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141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140"/>
      <c r="B49" s="772" t="s">
        <v>135</v>
      </c>
      <c r="C49" s="501" t="s">
        <v>57</v>
      </c>
      <c r="D49" s="112" t="s">
        <v>11</v>
      </c>
      <c r="E49" s="349">
        <v>3300</v>
      </c>
      <c r="F49" s="1187" t="s">
        <v>34</v>
      </c>
      <c r="G49" s="1188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222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223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224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225" t="s">
        <v>0</v>
      </c>
      <c r="E54" s="1200"/>
      <c r="F54" s="1197" t="s">
        <v>8</v>
      </c>
      <c r="G54" s="1226"/>
      <c r="H54" s="1243" t="s">
        <v>1</v>
      </c>
      <c r="I54" s="1244"/>
      <c r="J54" s="592">
        <v>0.03</v>
      </c>
      <c r="K54" s="1193" t="s">
        <v>3</v>
      </c>
      <c r="L54" s="1194"/>
      <c r="M54" s="80"/>
      <c r="N54" s="867" t="s">
        <v>177</v>
      </c>
      <c r="O54" s="1235" t="s">
        <v>190</v>
      </c>
      <c r="P54" s="1234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customHeight="1" x14ac:dyDescent="0.2">
      <c r="A55" s="1142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172" t="s">
        <v>34</v>
      </c>
      <c r="G55" s="1210"/>
      <c r="H55" s="209" t="s">
        <v>11</v>
      </c>
      <c r="I55" s="407">
        <v>810</v>
      </c>
      <c r="J55" s="312">
        <f>I55*$J$2</f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211" t="s">
        <v>34</v>
      </c>
      <c r="W55" s="859"/>
      <c r="X55" s="1201" t="s">
        <v>34</v>
      </c>
      <c r="Y55" s="599"/>
    </row>
    <row r="56" spans="1:27" s="25" customFormat="1" ht="34.5" customHeight="1" x14ac:dyDescent="0.2">
      <c r="A56" s="1143"/>
      <c r="B56" s="470" t="s">
        <v>162</v>
      </c>
      <c r="C56" s="17" t="s">
        <v>120</v>
      </c>
      <c r="D56" s="373" t="s">
        <v>11</v>
      </c>
      <c r="E56" s="467">
        <v>750</v>
      </c>
      <c r="F56" s="1204" t="s">
        <v>34</v>
      </c>
      <c r="G56" s="1205"/>
      <c r="H56" s="373" t="s">
        <v>11</v>
      </c>
      <c r="I56" s="468">
        <v>810</v>
      </c>
      <c r="J56" s="317">
        <f>I56*$J$2</f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212"/>
      <c r="W56" s="822"/>
      <c r="X56" s="1202"/>
      <c r="Y56" s="601"/>
    </row>
    <row r="57" spans="1:27" s="25" customFormat="1" ht="34.5" customHeight="1" x14ac:dyDescent="0.2">
      <c r="A57" s="1143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212"/>
      <c r="W57" s="822"/>
      <c r="X57" s="1202"/>
      <c r="Y57" s="604"/>
    </row>
    <row r="58" spans="1:27" s="25" customFormat="1" ht="34.5" customHeight="1" x14ac:dyDescent="0.2">
      <c r="A58" s="1143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212"/>
      <c r="W58" s="822"/>
      <c r="X58" s="1202"/>
      <c r="Y58" s="601"/>
    </row>
    <row r="59" spans="1:27" s="25" customFormat="1" ht="45" x14ac:dyDescent="0.2">
      <c r="A59" s="1143"/>
      <c r="B59" s="466" t="s">
        <v>160</v>
      </c>
      <c r="C59" s="609" t="s">
        <v>65</v>
      </c>
      <c r="D59" s="503" t="s">
        <v>11</v>
      </c>
      <c r="E59" s="238">
        <v>1500</v>
      </c>
      <c r="F59" s="1206" t="s">
        <v>34</v>
      </c>
      <c r="G59" s="1207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212"/>
      <c r="W59" s="294"/>
      <c r="X59" s="1202"/>
      <c r="Y59" s="601"/>
    </row>
    <row r="60" spans="1:27" s="25" customFormat="1" ht="39" customHeight="1" x14ac:dyDescent="0.2">
      <c r="A60" s="1143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212"/>
      <c r="W60" s="822"/>
      <c r="X60" s="1202"/>
      <c r="Y60" s="601"/>
    </row>
    <row r="61" spans="1:27" s="25" customFormat="1" ht="45" x14ac:dyDescent="0.2">
      <c r="A61" s="1143"/>
      <c r="B61" s="466" t="s">
        <v>159</v>
      </c>
      <c r="C61" s="17" t="s">
        <v>120</v>
      </c>
      <c r="D61" s="503" t="s">
        <v>11</v>
      </c>
      <c r="E61" s="238">
        <v>1500</v>
      </c>
      <c r="F61" s="1206" t="s">
        <v>34</v>
      </c>
      <c r="G61" s="1207"/>
      <c r="H61" s="239" t="s">
        <v>91</v>
      </c>
      <c r="I61" s="409"/>
      <c r="J61" s="317">
        <f>I61*$J$2</f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212"/>
      <c r="W61" s="822"/>
      <c r="X61" s="1202"/>
      <c r="Y61" s="604"/>
    </row>
    <row r="62" spans="1:27" s="25" customFormat="1" ht="45" x14ac:dyDescent="0.2">
      <c r="A62" s="1143"/>
      <c r="B62" s="465" t="s">
        <v>154</v>
      </c>
      <c r="C62" s="17" t="s">
        <v>120</v>
      </c>
      <c r="D62" s="503" t="s">
        <v>11</v>
      </c>
      <c r="E62" s="238">
        <v>1500</v>
      </c>
      <c r="F62" s="1206" t="s">
        <v>34</v>
      </c>
      <c r="G62" s="1207"/>
      <c r="H62" s="239" t="s">
        <v>91</v>
      </c>
      <c r="I62" s="410"/>
      <c r="J62" s="317">
        <f>I62*$J$2</f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212"/>
      <c r="W62" s="822"/>
      <c r="X62" s="1202"/>
      <c r="Y62" s="604"/>
    </row>
    <row r="63" spans="1:27" s="25" customFormat="1" ht="33.75" customHeight="1" thickBot="1" x14ac:dyDescent="0.3">
      <c r="A63" s="1143"/>
      <c r="B63" s="496" t="s">
        <v>157</v>
      </c>
      <c r="C63" s="497" t="s">
        <v>168</v>
      </c>
      <c r="D63" s="1228" t="s">
        <v>66</v>
      </c>
      <c r="E63" s="1229"/>
      <c r="F63" s="1208" t="s">
        <v>34</v>
      </c>
      <c r="G63" s="1209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213"/>
      <c r="W63" s="823"/>
      <c r="X63" s="1203"/>
      <c r="Y63" s="616"/>
    </row>
    <row r="64" spans="1:27" s="25" customFormat="1" ht="48.75" customHeight="1" thickBot="1" x14ac:dyDescent="0.25">
      <c r="A64" s="1142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245" t="s">
        <v>34</v>
      </c>
      <c r="W64" s="824"/>
      <c r="X64" s="1214" t="s">
        <v>34</v>
      </c>
      <c r="Y64" s="618"/>
      <c r="Z64" s="71"/>
      <c r="AA64" s="545"/>
    </row>
    <row r="65" spans="1:25" s="25" customFormat="1" ht="50.25" customHeight="1" thickBot="1" x14ac:dyDescent="0.3">
      <c r="A65" s="1145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914"/>
      <c r="V65" s="1246"/>
      <c r="W65" s="825"/>
      <c r="X65" s="1215"/>
      <c r="Y65" s="622"/>
    </row>
    <row r="66" spans="1:25" s="25" customFormat="1" ht="30" customHeight="1" x14ac:dyDescent="0.2">
      <c r="A66" s="1142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216" t="s">
        <v>34</v>
      </c>
      <c r="G66" s="1217"/>
      <c r="H66" s="120" t="s">
        <v>11</v>
      </c>
      <c r="I66" s="625">
        <v>666.6</v>
      </c>
      <c r="J66" s="61">
        <f>I66*$J$2</f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212" t="s">
        <v>34</v>
      </c>
      <c r="W66" s="826"/>
      <c r="X66" s="1202" t="s">
        <v>34</v>
      </c>
      <c r="Y66" s="626"/>
    </row>
    <row r="67" spans="1:25" s="629" customFormat="1" ht="45" x14ac:dyDescent="0.2">
      <c r="A67" s="1143"/>
      <c r="B67" s="547" t="s">
        <v>166</v>
      </c>
      <c r="C67" s="627" t="s">
        <v>179</v>
      </c>
      <c r="D67" s="114" t="s">
        <v>11</v>
      </c>
      <c r="E67" s="60">
        <v>495</v>
      </c>
      <c r="F67" s="1218" t="s">
        <v>34</v>
      </c>
      <c r="G67" s="1219"/>
      <c r="H67" s="114" t="s">
        <v>11</v>
      </c>
      <c r="I67" s="628">
        <v>666.6</v>
      </c>
      <c r="J67" s="61">
        <f>I67*$J$2</f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00"/>
      <c r="V67" s="1212"/>
      <c r="W67" s="294"/>
      <c r="X67" s="1202"/>
      <c r="Y67" s="604"/>
    </row>
    <row r="68" spans="1:25" s="25" customFormat="1" ht="45.75" thickBot="1" x14ac:dyDescent="0.25">
      <c r="A68" s="1145"/>
      <c r="B68" s="630" t="s">
        <v>167</v>
      </c>
      <c r="C68" s="631" t="s">
        <v>179</v>
      </c>
      <c r="D68" s="501" t="s">
        <v>11</v>
      </c>
      <c r="E68" s="243">
        <v>495</v>
      </c>
      <c r="F68" s="1220" t="s">
        <v>34</v>
      </c>
      <c r="G68" s="1221"/>
      <c r="H68" s="501" t="s">
        <v>11</v>
      </c>
      <c r="I68" s="632">
        <v>666.6</v>
      </c>
      <c r="J68" s="355">
        <f>I68*$J$2</f>
        <v>19.998000000000001</v>
      </c>
      <c r="K68" s="329"/>
      <c r="L68" s="193">
        <f t="shared" ref="L68:L73" si="31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15"/>
      <c r="V68" s="1213"/>
      <c r="W68" s="823"/>
      <c r="X68" s="1203"/>
      <c r="Y68" s="616"/>
    </row>
    <row r="69" spans="1:25" s="25" customFormat="1" ht="33" customHeight="1" x14ac:dyDescent="0.2">
      <c r="A69" s="1136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>I69*$J$2</f>
        <v>79.11</v>
      </c>
      <c r="K69" s="178"/>
      <c r="L69" s="104">
        <f t="shared" si="31"/>
        <v>2716.11</v>
      </c>
      <c r="M69" s="105">
        <f t="shared" ref="M69:M72" si="32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>V69*$W$2</f>
        <v>725.40000000000009</v>
      </c>
      <c r="X69" s="860">
        <v>14508</v>
      </c>
      <c r="Y69" s="679">
        <f t="shared" ref="Y69:Y71" si="33">X69/180</f>
        <v>80.599999999999994</v>
      </c>
    </row>
    <row r="70" spans="1:25" s="25" customFormat="1" ht="30" x14ac:dyDescent="0.2">
      <c r="A70" s="1137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>V70*$W$2</f>
        <v>26</v>
      </c>
      <c r="X70" s="861">
        <v>520</v>
      </c>
      <c r="Y70" s="677">
        <f t="shared" si="33"/>
        <v>2.8888888888888888</v>
      </c>
    </row>
    <row r="71" spans="1:25" s="25" customFormat="1" ht="34.5" customHeight="1" x14ac:dyDescent="0.2">
      <c r="A71" s="1137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>I71*$J$2</f>
        <v>447.9</v>
      </c>
      <c r="K71" s="318"/>
      <c r="L71" s="51">
        <f t="shared" si="31"/>
        <v>15377.9</v>
      </c>
      <c r="M71" s="48">
        <f t="shared" si="32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>V71*$W$2</f>
        <v>765</v>
      </c>
      <c r="X71" s="862">
        <v>15300</v>
      </c>
      <c r="Y71" s="677">
        <f t="shared" si="33"/>
        <v>85</v>
      </c>
    </row>
    <row r="72" spans="1:25" s="25" customFormat="1" ht="30.75" customHeight="1" x14ac:dyDescent="0.2">
      <c r="A72" s="1137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>I72*$J$2</f>
        <v>298.5</v>
      </c>
      <c r="K72" s="318"/>
      <c r="L72" s="51">
        <f t="shared" si="31"/>
        <v>10248.5</v>
      </c>
      <c r="M72" s="48">
        <f t="shared" si="32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 t="s">
        <v>34</v>
      </c>
      <c r="W72" s="294" t="e">
        <f>V72*$W$2</f>
        <v>#VALUE!</v>
      </c>
      <c r="X72" s="863" t="s">
        <v>34</v>
      </c>
      <c r="Y72" s="604"/>
    </row>
    <row r="73" spans="1:25" s="25" customFormat="1" ht="27.75" customHeight="1" thickBot="1" x14ac:dyDescent="0.3">
      <c r="A73" s="1138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>I73*$J$2</f>
        <v>40.5</v>
      </c>
      <c r="K73" s="329"/>
      <c r="L73" s="193">
        <f t="shared" si="31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 t="s">
        <v>34</v>
      </c>
      <c r="W73" s="823" t="e">
        <f>V73*$W$2</f>
        <v>#VALUE!</v>
      </c>
      <c r="X73" s="864" t="s">
        <v>34</v>
      </c>
      <c r="Y73" s="616"/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49"/>
      <c r="B75" s="79" t="s">
        <v>72</v>
      </c>
      <c r="C75" s="650"/>
      <c r="D75" s="1230"/>
      <c r="E75" s="1231"/>
      <c r="F75" s="1230"/>
      <c r="G75" s="1232"/>
      <c r="H75" s="222"/>
      <c r="I75" s="484"/>
      <c r="J75" s="485"/>
      <c r="K75" s="486"/>
      <c r="L75" s="487"/>
      <c r="M75" s="205"/>
      <c r="N75" s="867" t="s">
        <v>177</v>
      </c>
      <c r="O75" s="1233" t="s">
        <v>190</v>
      </c>
      <c r="P75" s="1234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hidden="1" customHeight="1" x14ac:dyDescent="0.25">
      <c r="A76" s="1136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227"/>
      <c r="P76" s="447"/>
      <c r="Q76" s="655"/>
      <c r="R76" s="656"/>
      <c r="S76" s="1227"/>
      <c r="T76" s="657"/>
      <c r="U76" s="658"/>
      <c r="V76" s="892">
        <v>3300</v>
      </c>
      <c r="W76" s="682">
        <f>V76*$R$2</f>
        <v>165</v>
      </c>
      <c r="X76" s="683">
        <f>V76+W76</f>
        <v>3465</v>
      </c>
      <c r="Y76" s="659"/>
    </row>
    <row r="77" spans="1:25" s="25" customFormat="1" ht="30.75" hidden="1" customHeight="1" x14ac:dyDescent="0.25">
      <c r="A77" s="1137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227"/>
      <c r="P77" s="462"/>
      <c r="Q77" s="655"/>
      <c r="R77" s="656"/>
      <c r="S77" s="1227"/>
      <c r="T77" s="657"/>
      <c r="U77" s="658"/>
      <c r="V77" s="893">
        <v>2500</v>
      </c>
      <c r="W77" s="675">
        <f>V77*$R$2</f>
        <v>125</v>
      </c>
      <c r="X77" s="684">
        <f>V77+W77</f>
        <v>2625</v>
      </c>
      <c r="Y77" s="660"/>
    </row>
    <row r="78" spans="1:25" s="25" customFormat="1" ht="28.5" hidden="1" customHeight="1" x14ac:dyDescent="0.25">
      <c r="A78" s="1137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227"/>
      <c r="P78" s="447"/>
      <c r="Q78" s="655"/>
      <c r="R78" s="656"/>
      <c r="S78" s="1227"/>
      <c r="T78" s="657"/>
      <c r="U78" s="658"/>
      <c r="V78" s="892">
        <v>1650</v>
      </c>
      <c r="W78" s="675">
        <f>V78*$R$2</f>
        <v>82.5</v>
      </c>
      <c r="X78" s="683">
        <f>V78+W78</f>
        <v>1732.5</v>
      </c>
      <c r="Y78" s="661"/>
    </row>
    <row r="79" spans="1:25" s="25" customFormat="1" ht="30.75" hidden="1" customHeight="1" x14ac:dyDescent="0.25">
      <c r="A79" s="1137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227"/>
      <c r="P79" s="462"/>
      <c r="Q79" s="655"/>
      <c r="R79" s="656"/>
      <c r="S79" s="1227"/>
      <c r="T79" s="657"/>
      <c r="U79" s="658"/>
      <c r="V79" s="893">
        <v>1400</v>
      </c>
      <c r="W79" s="675">
        <f>V79*$R$2</f>
        <v>70</v>
      </c>
      <c r="X79" s="684">
        <f>V79+W79</f>
        <v>1470</v>
      </c>
      <c r="Y79" s="660"/>
    </row>
    <row r="80" spans="1:25" s="25" customFormat="1" ht="29.25" hidden="1" customHeight="1" x14ac:dyDescent="0.25">
      <c r="A80" s="1137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227"/>
      <c r="P80" s="462"/>
      <c r="Q80" s="655"/>
      <c r="R80" s="656"/>
      <c r="S80" s="1227"/>
      <c r="T80" s="657"/>
      <c r="U80" s="658"/>
      <c r="V80" s="893">
        <v>6545</v>
      </c>
      <c r="W80" s="675"/>
      <c r="X80" s="684">
        <v>6950</v>
      </c>
      <c r="Y80" s="660"/>
    </row>
    <row r="81" spans="1:25" s="25" customFormat="1" ht="29.25" hidden="1" customHeight="1" thickBot="1" x14ac:dyDescent="0.3">
      <c r="A81" s="1137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227"/>
      <c r="P81" s="478"/>
      <c r="Q81" s="655"/>
      <c r="R81" s="656"/>
      <c r="S81" s="1227"/>
      <c r="T81" s="657"/>
      <c r="U81" s="662"/>
      <c r="V81" s="894">
        <v>13900</v>
      </c>
      <c r="W81" s="674"/>
      <c r="X81" s="685">
        <v>14800</v>
      </c>
      <c r="Y81" s="663"/>
    </row>
    <row r="82" spans="1:25" s="25" customFormat="1" ht="35.25" hidden="1" customHeight="1" x14ac:dyDescent="0.2">
      <c r="A82" s="1137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0">
        <v>265</v>
      </c>
      <c r="T82" s="597"/>
      <c r="U82" s="598"/>
      <c r="V82" s="1236"/>
      <c r="W82" s="474"/>
      <c r="X82" s="684">
        <v>265</v>
      </c>
      <c r="Y82" s="599"/>
    </row>
    <row r="83" spans="1:25" s="25" customFormat="1" ht="27.75" hidden="1" customHeight="1" x14ac:dyDescent="0.2">
      <c r="A83" s="1137"/>
      <c r="B83" s="463" t="s">
        <v>153</v>
      </c>
      <c r="C83" s="627" t="s">
        <v>174</v>
      </c>
      <c r="D83" s="63" t="s">
        <v>11</v>
      </c>
      <c r="E83" s="445">
        <v>990</v>
      </c>
      <c r="F83" s="1239" t="s">
        <v>34</v>
      </c>
      <c r="G83" s="1240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07"/>
      <c r="O83" s="897"/>
      <c r="P83" s="524"/>
      <c r="Q83" s="545" t="s">
        <v>34</v>
      </c>
      <c r="R83" s="666"/>
      <c r="S83" s="896"/>
      <c r="T83" s="608"/>
      <c r="U83" s="600"/>
      <c r="V83" s="1237"/>
      <c r="X83" s="857"/>
      <c r="Y83" s="638"/>
    </row>
    <row r="84" spans="1:25" s="25" customFormat="1" ht="29.25" hidden="1" customHeight="1" x14ac:dyDescent="0.2">
      <c r="A84" s="1137"/>
      <c r="B84" s="444" t="s">
        <v>77</v>
      </c>
      <c r="C84" s="609"/>
      <c r="D84" s="114" t="s">
        <v>11</v>
      </c>
      <c r="E84" s="89">
        <v>240</v>
      </c>
      <c r="F84" s="1239" t="s">
        <v>34</v>
      </c>
      <c r="G84" s="1240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898">
        <v>265</v>
      </c>
      <c r="T84" s="608"/>
      <c r="U84" s="600"/>
      <c r="V84" s="1237"/>
      <c r="X84" s="898">
        <v>265</v>
      </c>
      <c r="Y84" s="638"/>
    </row>
    <row r="85" spans="1:25" s="25" customFormat="1" ht="36.75" hidden="1" customHeight="1" thickBot="1" x14ac:dyDescent="0.25">
      <c r="A85" s="1138"/>
      <c r="B85" s="244" t="s">
        <v>78</v>
      </c>
      <c r="C85" s="668"/>
      <c r="D85" s="501" t="s">
        <v>11</v>
      </c>
      <c r="E85" s="446">
        <v>170</v>
      </c>
      <c r="F85" s="1241" t="s">
        <v>34</v>
      </c>
      <c r="G85" s="1242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899">
        <v>200</v>
      </c>
      <c r="T85" s="587"/>
      <c r="U85" s="615"/>
      <c r="V85" s="1238"/>
      <c r="W85" s="476"/>
      <c r="X85" s="899">
        <v>200</v>
      </c>
      <c r="Y85" s="622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V82:V85"/>
    <mergeCell ref="F83:G83"/>
    <mergeCell ref="F84:G84"/>
    <mergeCell ref="F85:G85"/>
    <mergeCell ref="H54:I54"/>
    <mergeCell ref="K54:L54"/>
    <mergeCell ref="V64:V65"/>
    <mergeCell ref="S76:S81"/>
    <mergeCell ref="A36:A37"/>
    <mergeCell ref="A38:A39"/>
    <mergeCell ref="A41:A43"/>
    <mergeCell ref="A44:A49"/>
    <mergeCell ref="F49:G49"/>
    <mergeCell ref="F36:G36"/>
    <mergeCell ref="F37:G37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F63:G63"/>
    <mergeCell ref="F55:G55"/>
    <mergeCell ref="V55:V63"/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176" t="s">
        <v>195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177" t="s">
        <v>0</v>
      </c>
      <c r="E2" s="1178"/>
      <c r="F2" s="1179" t="s">
        <v>8</v>
      </c>
      <c r="G2" s="1180"/>
      <c r="H2" s="1181" t="s">
        <v>1</v>
      </c>
      <c r="I2" s="1182"/>
      <c r="J2" s="507">
        <v>0.03</v>
      </c>
      <c r="K2" s="1183" t="s">
        <v>3</v>
      </c>
      <c r="L2" s="118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185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144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67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144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144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144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144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186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185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144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144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144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144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186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139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141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141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141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141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141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141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141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141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141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141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141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14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185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186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148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149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149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150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185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172" t="s">
        <v>34</v>
      </c>
      <c r="G36" s="1173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186"/>
      <c r="B37" s="773" t="s">
        <v>142</v>
      </c>
      <c r="C37" s="564" t="s">
        <v>171</v>
      </c>
      <c r="D37" s="426" t="s">
        <v>11</v>
      </c>
      <c r="E37" s="340">
        <v>9250</v>
      </c>
      <c r="F37" s="1174" t="s">
        <v>34</v>
      </c>
      <c r="G37" s="1175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185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186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185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144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186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185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144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144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144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144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186"/>
      <c r="B49" s="772" t="s">
        <v>135</v>
      </c>
      <c r="C49" s="501" t="s">
        <v>57</v>
      </c>
      <c r="D49" s="112" t="s">
        <v>11</v>
      </c>
      <c r="E49" s="349">
        <v>3300</v>
      </c>
      <c r="F49" s="1187" t="s">
        <v>34</v>
      </c>
      <c r="G49" s="1188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189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146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147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225" t="s">
        <v>0</v>
      </c>
      <c r="E54" s="1200"/>
      <c r="F54" s="1197" t="s">
        <v>8</v>
      </c>
      <c r="G54" s="1226"/>
      <c r="H54" s="1243" t="s">
        <v>1</v>
      </c>
      <c r="I54" s="1244"/>
      <c r="J54" s="592">
        <v>0.03</v>
      </c>
      <c r="K54" s="1193" t="s">
        <v>3</v>
      </c>
      <c r="L54" s="1194"/>
      <c r="M54" s="80"/>
      <c r="N54" s="867" t="s">
        <v>177</v>
      </c>
      <c r="O54" s="1235" t="s">
        <v>190</v>
      </c>
      <c r="P54" s="1234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hidden="1" customHeight="1" x14ac:dyDescent="0.2">
      <c r="A55" s="1142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172" t="s">
        <v>34</v>
      </c>
      <c r="G55" s="1210"/>
      <c r="H55" s="209" t="s">
        <v>11</v>
      </c>
      <c r="I55" s="407">
        <v>810</v>
      </c>
      <c r="J55" s="312">
        <f t="shared" si="5"/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211"/>
      <c r="W55" s="859"/>
      <c r="X55" s="1201"/>
      <c r="Y55" s="599"/>
    </row>
    <row r="56" spans="1:27" s="25" customFormat="1" ht="34.5" hidden="1" customHeight="1" x14ac:dyDescent="0.2">
      <c r="A56" s="1143"/>
      <c r="B56" s="470" t="s">
        <v>162</v>
      </c>
      <c r="C56" s="17" t="s">
        <v>120</v>
      </c>
      <c r="D56" s="373" t="s">
        <v>11</v>
      </c>
      <c r="E56" s="467">
        <v>750</v>
      </c>
      <c r="F56" s="1204" t="s">
        <v>34</v>
      </c>
      <c r="G56" s="1205"/>
      <c r="H56" s="373" t="s">
        <v>11</v>
      </c>
      <c r="I56" s="468">
        <v>810</v>
      </c>
      <c r="J56" s="317">
        <f t="shared" si="5"/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212"/>
      <c r="W56" s="822"/>
      <c r="X56" s="1202"/>
      <c r="Y56" s="601"/>
    </row>
    <row r="57" spans="1:27" s="25" customFormat="1" ht="34.5" hidden="1" customHeight="1" x14ac:dyDescent="0.2">
      <c r="A57" s="1143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212"/>
      <c r="W57" s="822"/>
      <c r="X57" s="1202"/>
      <c r="Y57" s="604"/>
    </row>
    <row r="58" spans="1:27" s="25" customFormat="1" ht="34.5" hidden="1" customHeight="1" x14ac:dyDescent="0.2">
      <c r="A58" s="1143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212"/>
      <c r="W58" s="822"/>
      <c r="X58" s="1202"/>
      <c r="Y58" s="601"/>
    </row>
    <row r="59" spans="1:27" s="25" customFormat="1" ht="45" hidden="1" x14ac:dyDescent="0.2">
      <c r="A59" s="1143"/>
      <c r="B59" s="466" t="s">
        <v>160</v>
      </c>
      <c r="C59" s="609" t="s">
        <v>65</v>
      </c>
      <c r="D59" s="503" t="s">
        <v>11</v>
      </c>
      <c r="E59" s="238">
        <v>1500</v>
      </c>
      <c r="F59" s="1206" t="s">
        <v>34</v>
      </c>
      <c r="G59" s="1207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212"/>
      <c r="W59" s="294"/>
      <c r="X59" s="1202"/>
      <c r="Y59" s="601"/>
    </row>
    <row r="60" spans="1:27" s="25" customFormat="1" ht="39" hidden="1" customHeight="1" x14ac:dyDescent="0.2">
      <c r="A60" s="1143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212"/>
      <c r="W60" s="822"/>
      <c r="X60" s="1202"/>
      <c r="Y60" s="601"/>
    </row>
    <row r="61" spans="1:27" s="25" customFormat="1" ht="45" hidden="1" x14ac:dyDescent="0.2">
      <c r="A61" s="1143"/>
      <c r="B61" s="466" t="s">
        <v>159</v>
      </c>
      <c r="C61" s="17" t="s">
        <v>120</v>
      </c>
      <c r="D61" s="503" t="s">
        <v>11</v>
      </c>
      <c r="E61" s="238">
        <v>1500</v>
      </c>
      <c r="F61" s="1206" t="s">
        <v>34</v>
      </c>
      <c r="G61" s="1207"/>
      <c r="H61" s="239" t="s">
        <v>91</v>
      </c>
      <c r="I61" s="409"/>
      <c r="J61" s="317">
        <f t="shared" si="5"/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212"/>
      <c r="W61" s="822"/>
      <c r="X61" s="1202"/>
      <c r="Y61" s="604"/>
    </row>
    <row r="62" spans="1:27" s="25" customFormat="1" ht="45" hidden="1" x14ac:dyDescent="0.2">
      <c r="A62" s="1143"/>
      <c r="B62" s="465" t="s">
        <v>154</v>
      </c>
      <c r="C62" s="17" t="s">
        <v>120</v>
      </c>
      <c r="D62" s="503" t="s">
        <v>11</v>
      </c>
      <c r="E62" s="238">
        <v>1500</v>
      </c>
      <c r="F62" s="1206" t="s">
        <v>34</v>
      </c>
      <c r="G62" s="1207"/>
      <c r="H62" s="239" t="s">
        <v>91</v>
      </c>
      <c r="I62" s="410"/>
      <c r="J62" s="317">
        <f t="shared" si="5"/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212"/>
      <c r="W62" s="822"/>
      <c r="X62" s="1202"/>
      <c r="Y62" s="604"/>
    </row>
    <row r="63" spans="1:27" s="25" customFormat="1" ht="33.75" hidden="1" customHeight="1" thickBot="1" x14ac:dyDescent="0.3">
      <c r="A63" s="1143"/>
      <c r="B63" s="496" t="s">
        <v>157</v>
      </c>
      <c r="C63" s="497" t="s">
        <v>168</v>
      </c>
      <c r="D63" s="1228" t="s">
        <v>66</v>
      </c>
      <c r="E63" s="1229"/>
      <c r="F63" s="1208" t="s">
        <v>34</v>
      </c>
      <c r="G63" s="1209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213"/>
      <c r="W63" s="823"/>
      <c r="X63" s="1203"/>
      <c r="Y63" s="616"/>
    </row>
    <row r="64" spans="1:27" s="25" customFormat="1" ht="48.75" hidden="1" customHeight="1" thickBot="1" x14ac:dyDescent="0.25">
      <c r="A64" s="1142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247"/>
      <c r="W64" s="824"/>
      <c r="X64" s="1214"/>
      <c r="Y64" s="618"/>
      <c r="Z64" s="71"/>
      <c r="AA64" s="545"/>
    </row>
    <row r="65" spans="1:25" s="25" customFormat="1" ht="50.25" hidden="1" customHeight="1" thickBot="1" x14ac:dyDescent="0.3">
      <c r="A65" s="1145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615"/>
      <c r="V65" s="1160"/>
      <c r="W65" s="825"/>
      <c r="X65" s="1215"/>
      <c r="Y65" s="622"/>
    </row>
    <row r="66" spans="1:25" s="25" customFormat="1" ht="30" hidden="1" customHeight="1" x14ac:dyDescent="0.2">
      <c r="A66" s="1142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216" t="s">
        <v>34</v>
      </c>
      <c r="G66" s="1217"/>
      <c r="H66" s="120" t="s">
        <v>11</v>
      </c>
      <c r="I66" s="625">
        <v>666.6</v>
      </c>
      <c r="J66" s="61">
        <f t="shared" si="5"/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212"/>
      <c r="W66" s="826"/>
      <c r="X66" s="1202"/>
      <c r="Y66" s="626"/>
    </row>
    <row r="67" spans="1:25" s="629" customFormat="1" ht="45.75" hidden="1" thickBot="1" x14ac:dyDescent="0.25">
      <c r="A67" s="1143"/>
      <c r="B67" s="547" t="s">
        <v>166</v>
      </c>
      <c r="C67" s="627" t="s">
        <v>179</v>
      </c>
      <c r="D67" s="114" t="s">
        <v>11</v>
      </c>
      <c r="E67" s="60">
        <v>495</v>
      </c>
      <c r="F67" s="1218" t="s">
        <v>34</v>
      </c>
      <c r="G67" s="1219"/>
      <c r="H67" s="114" t="s">
        <v>11</v>
      </c>
      <c r="I67" s="628">
        <v>666.6</v>
      </c>
      <c r="J67" s="61">
        <f t="shared" si="5"/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15"/>
      <c r="V67" s="1212"/>
      <c r="W67" s="294"/>
      <c r="X67" s="1202"/>
      <c r="Y67" s="604"/>
    </row>
    <row r="68" spans="1:25" s="25" customFormat="1" ht="45.75" hidden="1" thickBot="1" x14ac:dyDescent="0.25">
      <c r="A68" s="1145"/>
      <c r="B68" s="630" t="s">
        <v>167</v>
      </c>
      <c r="C68" s="631" t="s">
        <v>179</v>
      </c>
      <c r="D68" s="501" t="s">
        <v>11</v>
      </c>
      <c r="E68" s="243">
        <v>495</v>
      </c>
      <c r="F68" s="1220" t="s">
        <v>34</v>
      </c>
      <c r="G68" s="1221"/>
      <c r="H68" s="501" t="s">
        <v>11</v>
      </c>
      <c r="I68" s="632">
        <v>666.6</v>
      </c>
      <c r="J68" s="355">
        <f t="shared" ref="J68:J73" si="31">I68*$J$2</f>
        <v>19.998000000000001</v>
      </c>
      <c r="K68" s="329"/>
      <c r="L68" s="193">
        <f t="shared" ref="L68:L73" si="32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33"/>
      <c r="V68" s="1213"/>
      <c r="W68" s="823"/>
      <c r="X68" s="1203"/>
      <c r="Y68" s="616"/>
    </row>
    <row r="69" spans="1:25" s="25" customFormat="1" ht="33" hidden="1" customHeight="1" x14ac:dyDescent="0.2">
      <c r="A69" s="1136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 t="shared" si="31"/>
        <v>79.11</v>
      </c>
      <c r="K69" s="178"/>
      <c r="L69" s="104">
        <f t="shared" si="32"/>
        <v>2716.11</v>
      </c>
      <c r="M69" s="105">
        <f t="shared" ref="M69:M72" si="33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 t="shared" ref="W69:W73" si="34">V69*$W$2</f>
        <v>725.40000000000009</v>
      </c>
      <c r="X69" s="860">
        <v>14508</v>
      </c>
      <c r="Y69" s="679">
        <f t="shared" ref="Y69:Y73" si="35">X69/180</f>
        <v>80.599999999999994</v>
      </c>
    </row>
    <row r="70" spans="1:25" s="25" customFormat="1" ht="30" hidden="1" x14ac:dyDescent="0.2">
      <c r="A70" s="1137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 t="shared" si="34"/>
        <v>26</v>
      </c>
      <c r="X70" s="861">
        <v>520</v>
      </c>
      <c r="Y70" s="677">
        <f t="shared" si="35"/>
        <v>2.8888888888888888</v>
      </c>
    </row>
    <row r="71" spans="1:25" s="25" customFormat="1" ht="34.5" hidden="1" customHeight="1" x14ac:dyDescent="0.2">
      <c r="A71" s="1137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 t="shared" si="31"/>
        <v>447.9</v>
      </c>
      <c r="K71" s="318"/>
      <c r="L71" s="51">
        <f t="shared" si="32"/>
        <v>15377.9</v>
      </c>
      <c r="M71" s="48">
        <f t="shared" si="33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 t="shared" si="34"/>
        <v>765</v>
      </c>
      <c r="X71" s="862">
        <v>15300</v>
      </c>
      <c r="Y71" s="677">
        <f t="shared" si="35"/>
        <v>85</v>
      </c>
    </row>
    <row r="72" spans="1:25" s="25" customFormat="1" ht="30.75" hidden="1" customHeight="1" x14ac:dyDescent="0.2">
      <c r="A72" s="1137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 t="shared" si="31"/>
        <v>298.5</v>
      </c>
      <c r="K72" s="318"/>
      <c r="L72" s="51">
        <f t="shared" si="32"/>
        <v>10248.5</v>
      </c>
      <c r="M72" s="48">
        <f t="shared" si="33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/>
      <c r="W72" s="294">
        <f t="shared" si="34"/>
        <v>0</v>
      </c>
      <c r="X72" s="863"/>
      <c r="Y72" s="604">
        <f t="shared" si="35"/>
        <v>0</v>
      </c>
    </row>
    <row r="73" spans="1:25" s="25" customFormat="1" ht="27.75" hidden="1" customHeight="1" thickBot="1" x14ac:dyDescent="0.3">
      <c r="A73" s="1138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 t="shared" si="31"/>
        <v>40.5</v>
      </c>
      <c r="K73" s="329"/>
      <c r="L73" s="193">
        <f t="shared" si="32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/>
      <c r="W73" s="823">
        <f t="shared" si="34"/>
        <v>0</v>
      </c>
      <c r="X73" s="864"/>
      <c r="Y73" s="616">
        <f t="shared" si="35"/>
        <v>0</v>
      </c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49"/>
      <c r="B75" s="79" t="s">
        <v>72</v>
      </c>
      <c r="C75" s="650"/>
      <c r="D75" s="1230"/>
      <c r="E75" s="1231"/>
      <c r="F75" s="1230"/>
      <c r="G75" s="1232"/>
      <c r="H75" s="222"/>
      <c r="I75" s="484"/>
      <c r="J75" s="485"/>
      <c r="K75" s="486"/>
      <c r="L75" s="487"/>
      <c r="M75" s="205"/>
      <c r="N75" s="867" t="s">
        <v>177</v>
      </c>
      <c r="O75" s="1233" t="s">
        <v>190</v>
      </c>
      <c r="P75" s="1234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customHeight="1" x14ac:dyDescent="0.25">
      <c r="A76" s="1136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248" t="s">
        <v>34</v>
      </c>
      <c r="P76" s="447"/>
      <c r="Q76" s="655"/>
      <c r="R76" s="656"/>
      <c r="S76" s="1251" t="s">
        <v>34</v>
      </c>
      <c r="T76" s="657"/>
      <c r="U76" s="658"/>
      <c r="V76" s="892">
        <v>3300</v>
      </c>
      <c r="W76" s="682">
        <f>V76*$R$2</f>
        <v>165</v>
      </c>
      <c r="X76" s="906">
        <f>V76+W76</f>
        <v>3465</v>
      </c>
      <c r="Y76" s="910"/>
    </row>
    <row r="77" spans="1:25" s="25" customFormat="1" ht="30.75" customHeight="1" x14ac:dyDescent="0.25">
      <c r="A77" s="1137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249"/>
      <c r="P77" s="462"/>
      <c r="Q77" s="655"/>
      <c r="R77" s="656"/>
      <c r="S77" s="1251"/>
      <c r="T77" s="657"/>
      <c r="U77" s="658"/>
      <c r="V77" s="893">
        <v>2500</v>
      </c>
      <c r="W77" s="675">
        <f>V77*$R$2</f>
        <v>125</v>
      </c>
      <c r="X77" s="907">
        <f>V77+W77</f>
        <v>2625</v>
      </c>
      <c r="Y77" s="911"/>
    </row>
    <row r="78" spans="1:25" s="25" customFormat="1" ht="28.5" customHeight="1" x14ac:dyDescent="0.25">
      <c r="A78" s="1137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249"/>
      <c r="P78" s="447"/>
      <c r="Q78" s="655"/>
      <c r="R78" s="656"/>
      <c r="S78" s="1251"/>
      <c r="T78" s="657"/>
      <c r="U78" s="658"/>
      <c r="V78" s="892">
        <v>1650</v>
      </c>
      <c r="W78" s="675">
        <f>V78*$R$2</f>
        <v>82.5</v>
      </c>
      <c r="X78" s="906">
        <f>V78+W78</f>
        <v>1732.5</v>
      </c>
      <c r="Y78" s="912"/>
    </row>
    <row r="79" spans="1:25" s="25" customFormat="1" ht="30.75" customHeight="1" x14ac:dyDescent="0.25">
      <c r="A79" s="1137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249"/>
      <c r="P79" s="462"/>
      <c r="Q79" s="655"/>
      <c r="R79" s="656"/>
      <c r="S79" s="1251"/>
      <c r="T79" s="657"/>
      <c r="U79" s="658"/>
      <c r="V79" s="893">
        <v>1400</v>
      </c>
      <c r="W79" s="675">
        <f>V79*$R$2</f>
        <v>70</v>
      </c>
      <c r="X79" s="907">
        <f>V79+W79</f>
        <v>1470</v>
      </c>
      <c r="Y79" s="911"/>
    </row>
    <row r="80" spans="1:25" s="25" customFormat="1" ht="29.25" customHeight="1" x14ac:dyDescent="0.25">
      <c r="A80" s="1137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249"/>
      <c r="P80" s="462"/>
      <c r="Q80" s="655"/>
      <c r="R80" s="656"/>
      <c r="S80" s="1251"/>
      <c r="T80" s="657"/>
      <c r="U80" s="658"/>
      <c r="V80" s="893">
        <v>6545</v>
      </c>
      <c r="W80" s="675"/>
      <c r="X80" s="907">
        <v>6950</v>
      </c>
      <c r="Y80" s="911"/>
    </row>
    <row r="81" spans="1:25" s="25" customFormat="1" ht="29.25" customHeight="1" thickBot="1" x14ac:dyDescent="0.3">
      <c r="A81" s="1137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250"/>
      <c r="P81" s="478"/>
      <c r="Q81" s="655"/>
      <c r="R81" s="656"/>
      <c r="S81" s="1251"/>
      <c r="T81" s="657"/>
      <c r="U81" s="662"/>
      <c r="V81" s="894">
        <v>13900</v>
      </c>
      <c r="W81" s="674"/>
      <c r="X81" s="908">
        <v>14800</v>
      </c>
      <c r="Y81" s="913"/>
    </row>
    <row r="82" spans="1:25" s="25" customFormat="1" ht="35.25" customHeight="1" x14ac:dyDescent="0.2">
      <c r="A82" s="1137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1">
        <v>265</v>
      </c>
      <c r="T82" s="905"/>
      <c r="U82" s="598"/>
      <c r="V82" s="1252" t="s">
        <v>34</v>
      </c>
      <c r="W82" s="474"/>
      <c r="X82" s="907">
        <v>265</v>
      </c>
      <c r="Y82" s="905"/>
    </row>
    <row r="83" spans="1:25" s="25" customFormat="1" ht="27.75" customHeight="1" x14ac:dyDescent="0.2">
      <c r="A83" s="1137"/>
      <c r="B83" s="463" t="s">
        <v>153</v>
      </c>
      <c r="C83" s="627" t="s">
        <v>174</v>
      </c>
      <c r="D83" s="63" t="s">
        <v>11</v>
      </c>
      <c r="E83" s="445">
        <v>990</v>
      </c>
      <c r="F83" s="1239" t="s">
        <v>34</v>
      </c>
      <c r="G83" s="1240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07"/>
      <c r="O83" s="897"/>
      <c r="P83" s="524"/>
      <c r="Q83" s="545" t="s">
        <v>34</v>
      </c>
      <c r="R83" s="666"/>
      <c r="S83" s="902"/>
      <c r="T83" s="853"/>
      <c r="U83" s="600"/>
      <c r="V83" s="1253"/>
      <c r="X83" s="909"/>
      <c r="Y83" s="853"/>
    </row>
    <row r="84" spans="1:25" s="25" customFormat="1" ht="29.25" customHeight="1" x14ac:dyDescent="0.2">
      <c r="A84" s="1137"/>
      <c r="B84" s="444" t="s">
        <v>77</v>
      </c>
      <c r="C84" s="609"/>
      <c r="D84" s="114" t="s">
        <v>11</v>
      </c>
      <c r="E84" s="89">
        <v>240</v>
      </c>
      <c r="F84" s="1239" t="s">
        <v>34</v>
      </c>
      <c r="G84" s="1240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903">
        <v>265</v>
      </c>
      <c r="T84" s="853"/>
      <c r="U84" s="600"/>
      <c r="V84" s="1253"/>
      <c r="X84" s="903">
        <v>265</v>
      </c>
      <c r="Y84" s="853"/>
    </row>
    <row r="85" spans="1:25" s="25" customFormat="1" ht="36.75" customHeight="1" thickBot="1" x14ac:dyDescent="0.25">
      <c r="A85" s="1138"/>
      <c r="B85" s="244" t="s">
        <v>78</v>
      </c>
      <c r="C85" s="668"/>
      <c r="D85" s="501" t="s">
        <v>11</v>
      </c>
      <c r="E85" s="446">
        <v>170</v>
      </c>
      <c r="F85" s="1241" t="s">
        <v>34</v>
      </c>
      <c r="G85" s="1242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904">
        <v>200</v>
      </c>
      <c r="T85" s="855"/>
      <c r="U85" s="615"/>
      <c r="V85" s="1254"/>
      <c r="W85" s="476"/>
      <c r="X85" s="904">
        <v>200</v>
      </c>
      <c r="Y85" s="855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S76:S81"/>
    <mergeCell ref="V82:V85"/>
    <mergeCell ref="F83:G83"/>
    <mergeCell ref="F84:G84"/>
    <mergeCell ref="F85:G85"/>
    <mergeCell ref="A69:A73"/>
    <mergeCell ref="D75:E75"/>
    <mergeCell ref="F75:G75"/>
    <mergeCell ref="O75:P75"/>
    <mergeCell ref="A76:A85"/>
    <mergeCell ref="O76:O81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X55:X63"/>
    <mergeCell ref="F56:G56"/>
    <mergeCell ref="F59:G59"/>
    <mergeCell ref="F61:G61"/>
    <mergeCell ref="F62:G62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261"/>
      <c r="B1" s="1261"/>
      <c r="C1" s="1261"/>
      <c r="D1" s="1261"/>
      <c r="E1" s="1261"/>
      <c r="F1" s="1261"/>
      <c r="G1" s="1261"/>
      <c r="K1" s="25"/>
      <c r="L1" s="25"/>
      <c r="M1" s="46"/>
      <c r="O1" s="50"/>
      <c r="T1" s="52"/>
      <c r="U1" s="416"/>
      <c r="W1" s="52"/>
    </row>
    <row r="2" spans="1:27" s="1" customFormat="1" ht="27.6" customHeight="1" x14ac:dyDescent="0.2">
      <c r="A2" s="1262" t="s">
        <v>4</v>
      </c>
      <c r="B2" s="1263"/>
      <c r="C2" s="1263"/>
      <c r="D2" s="1263"/>
      <c r="E2" s="1263"/>
      <c r="F2" s="1263"/>
      <c r="G2" s="1263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7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6"/>
      <c r="W3" s="52"/>
    </row>
    <row r="4" spans="1:27" s="1" customFormat="1" ht="89.1" customHeight="1" thickBot="1" x14ac:dyDescent="0.25">
      <c r="A4" s="152" t="s">
        <v>5</v>
      </c>
      <c r="B4" s="153" t="s">
        <v>6</v>
      </c>
      <c r="C4" s="190" t="s">
        <v>7</v>
      </c>
      <c r="D4" s="1177" t="s">
        <v>0</v>
      </c>
      <c r="E4" s="1178"/>
      <c r="F4" s="1264" t="s">
        <v>8</v>
      </c>
      <c r="G4" s="1265"/>
      <c r="H4" s="1181" t="s">
        <v>1</v>
      </c>
      <c r="I4" s="1182"/>
      <c r="J4" s="191">
        <v>0.03</v>
      </c>
      <c r="K4" s="1183" t="s">
        <v>3</v>
      </c>
      <c r="L4" s="1184"/>
      <c r="M4" s="155"/>
      <c r="N4" s="156" t="s">
        <v>79</v>
      </c>
      <c r="O4" s="1255" t="s">
        <v>3</v>
      </c>
      <c r="P4" s="1256"/>
      <c r="Q4" s="192" t="s">
        <v>80</v>
      </c>
      <c r="R4" s="411">
        <v>0.05</v>
      </c>
      <c r="S4" s="1257" t="s">
        <v>136</v>
      </c>
      <c r="T4" s="1258"/>
      <c r="U4" s="418" t="s">
        <v>137</v>
      </c>
      <c r="V4" s="1259" t="s">
        <v>81</v>
      </c>
      <c r="W4" s="1260"/>
      <c r="X4" s="411">
        <v>0.05</v>
      </c>
      <c r="Y4" s="1257" t="s">
        <v>136</v>
      </c>
      <c r="Z4" s="1258"/>
      <c r="AA4" s="418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261"/>
      <c r="B1" s="1261"/>
      <c r="C1" s="1261"/>
      <c r="D1" s="1261"/>
      <c r="E1" s="1261"/>
    </row>
    <row r="2" spans="1:16" ht="27.6" customHeight="1" x14ac:dyDescent="0.2">
      <c r="A2" s="1262" t="s">
        <v>4</v>
      </c>
      <c r="B2" s="1263"/>
      <c r="C2" s="1263"/>
      <c r="D2" s="1263"/>
      <c r="E2" s="1263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2" t="s">
        <v>5</v>
      </c>
      <c r="B4" s="153" t="s">
        <v>6</v>
      </c>
      <c r="C4" s="153" t="s">
        <v>7</v>
      </c>
      <c r="D4" s="1264" t="s">
        <v>8</v>
      </c>
      <c r="E4" s="1290"/>
      <c r="F4" s="1291" t="s">
        <v>2</v>
      </c>
      <c r="G4" s="1292"/>
      <c r="H4" s="154">
        <v>0.03</v>
      </c>
      <c r="I4" s="1183" t="s">
        <v>81</v>
      </c>
      <c r="J4" s="1184"/>
      <c r="K4" s="155"/>
      <c r="L4" s="156" t="s">
        <v>79</v>
      </c>
      <c r="M4" s="1259" t="s">
        <v>81</v>
      </c>
      <c r="N4" s="1260"/>
      <c r="O4" s="157" t="s">
        <v>80</v>
      </c>
      <c r="P4" s="214" t="s">
        <v>93</v>
      </c>
    </row>
    <row r="5" spans="1:16" ht="34.5" customHeight="1" x14ac:dyDescent="0.2">
      <c r="A5" s="1300" t="s">
        <v>9</v>
      </c>
      <c r="B5" s="158" t="s">
        <v>10</v>
      </c>
      <c r="C5" s="145"/>
      <c r="D5" s="35" t="s">
        <v>11</v>
      </c>
      <c r="E5" s="146">
        <v>6600</v>
      </c>
      <c r="F5" s="35" t="s">
        <v>11</v>
      </c>
      <c r="G5" s="36">
        <v>6850</v>
      </c>
      <c r="H5" s="126">
        <f>G5*$H$4</f>
        <v>205.5</v>
      </c>
      <c r="I5" s="127" t="s">
        <v>11</v>
      </c>
      <c r="J5" s="128">
        <f>G5+H5</f>
        <v>7055.5</v>
      </c>
      <c r="K5" s="105">
        <f>ROUND(J5/180,2)</f>
        <v>39.200000000000003</v>
      </c>
      <c r="L5" s="129">
        <f>MROUND(K5,1)</f>
        <v>39</v>
      </c>
      <c r="M5" s="72">
        <f>+L5*180</f>
        <v>7020</v>
      </c>
      <c r="N5" s="106">
        <f>+M5-G5</f>
        <v>170</v>
      </c>
      <c r="O5" s="130">
        <f>+N5/J5</f>
        <v>2.4094677910849693E-2</v>
      </c>
      <c r="P5" s="131"/>
    </row>
    <row r="6" spans="1:16" ht="16.5" customHeight="1" x14ac:dyDescent="0.2">
      <c r="A6" s="1301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2"/>
    </row>
    <row r="7" spans="1:16" ht="34.5" customHeight="1" x14ac:dyDescent="0.2">
      <c r="A7" s="1301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2"/>
    </row>
    <row r="8" spans="1:16" ht="34.5" customHeight="1" x14ac:dyDescent="0.2">
      <c r="A8" s="1301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2"/>
    </row>
    <row r="9" spans="1:16" ht="16.5" customHeight="1" x14ac:dyDescent="0.2">
      <c r="A9" s="1301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2"/>
    </row>
    <row r="10" spans="1:16" ht="34.5" customHeight="1" x14ac:dyDescent="0.2">
      <c r="A10" s="1301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2"/>
    </row>
    <row r="11" spans="1:16" ht="16.5" customHeight="1" thickBot="1" x14ac:dyDescent="0.25">
      <c r="A11" s="1302"/>
      <c r="B11" s="147" t="s">
        <v>15</v>
      </c>
      <c r="C11" s="148"/>
      <c r="D11" s="149" t="s">
        <v>11</v>
      </c>
      <c r="E11" s="150">
        <v>15500</v>
      </c>
      <c r="F11" s="149" t="s">
        <v>11</v>
      </c>
      <c r="G11" s="151">
        <v>15700</v>
      </c>
      <c r="H11" s="138">
        <f t="shared" si="7"/>
        <v>471</v>
      </c>
      <c r="I11" s="139" t="s">
        <v>11</v>
      </c>
      <c r="J11" s="140">
        <f t="shared" si="8"/>
        <v>16171</v>
      </c>
      <c r="K11" s="141">
        <f t="shared" si="9"/>
        <v>89.84</v>
      </c>
      <c r="L11" s="142">
        <v>89</v>
      </c>
      <c r="M11" s="74">
        <f t="shared" si="11"/>
        <v>16020</v>
      </c>
      <c r="N11" s="109">
        <f t="shared" si="12"/>
        <v>320</v>
      </c>
      <c r="O11" s="143">
        <f t="shared" si="13"/>
        <v>1.9788510296209264E-2</v>
      </c>
      <c r="P11" s="45"/>
    </row>
    <row r="12" spans="1:16" ht="16.5" customHeight="1" x14ac:dyDescent="0.2">
      <c r="A12" s="1298" t="s">
        <v>18</v>
      </c>
      <c r="B12" s="144" t="s">
        <v>16</v>
      </c>
      <c r="C12" s="145"/>
      <c r="D12" s="35" t="s">
        <v>11</v>
      </c>
      <c r="E12" s="146">
        <v>13950</v>
      </c>
      <c r="F12" s="35" t="s">
        <v>11</v>
      </c>
      <c r="G12" s="36">
        <v>14300</v>
      </c>
      <c r="H12" s="126">
        <f t="shared" si="7"/>
        <v>429</v>
      </c>
      <c r="I12" s="127" t="s">
        <v>11</v>
      </c>
      <c r="J12" s="128">
        <f t="shared" si="8"/>
        <v>14729</v>
      </c>
      <c r="K12" s="105">
        <f>ROUND(J12/120,2)</f>
        <v>122.74</v>
      </c>
      <c r="L12" s="129">
        <v>122</v>
      </c>
      <c r="M12" s="72">
        <f>+L12*120</f>
        <v>14640</v>
      </c>
      <c r="N12" s="106">
        <f t="shared" si="12"/>
        <v>340</v>
      </c>
      <c r="O12" s="130">
        <f t="shared" si="13"/>
        <v>2.3083712404100752E-2</v>
      </c>
      <c r="P12" s="131"/>
    </row>
    <row r="13" spans="1:16" ht="52.5" customHeight="1" x14ac:dyDescent="0.2">
      <c r="A13" s="1303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2"/>
    </row>
    <row r="14" spans="1:16" ht="16.5" customHeight="1" x14ac:dyDescent="0.2">
      <c r="A14" s="1303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2"/>
    </row>
    <row r="15" spans="1:16" ht="16.5" customHeight="1" x14ac:dyDescent="0.25">
      <c r="A15" s="1303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2"/>
    </row>
    <row r="16" spans="1:16" ht="16.5" customHeight="1" x14ac:dyDescent="0.2">
      <c r="A16" s="1303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2"/>
    </row>
    <row r="17" spans="1:18" ht="34.5" customHeight="1" thickBot="1" x14ac:dyDescent="0.25">
      <c r="A17" s="1299"/>
      <c r="B17" s="147" t="s">
        <v>22</v>
      </c>
      <c r="C17" s="148"/>
      <c r="D17" s="149" t="s">
        <v>11</v>
      </c>
      <c r="E17" s="150">
        <v>13950</v>
      </c>
      <c r="F17" s="149" t="s">
        <v>11</v>
      </c>
      <c r="G17" s="151">
        <v>14300</v>
      </c>
      <c r="H17" s="138">
        <f t="shared" si="7"/>
        <v>429</v>
      </c>
      <c r="I17" s="139" t="s">
        <v>11</v>
      </c>
      <c r="J17" s="140">
        <f t="shared" si="8"/>
        <v>14729</v>
      </c>
      <c r="K17" s="141">
        <f t="shared" si="9"/>
        <v>81.83</v>
      </c>
      <c r="L17" s="142">
        <v>81.8</v>
      </c>
      <c r="M17" s="74">
        <f t="shared" si="11"/>
        <v>14724</v>
      </c>
      <c r="N17" s="109">
        <f t="shared" si="12"/>
        <v>424</v>
      </c>
      <c r="O17" s="143">
        <f t="shared" si="13"/>
        <v>2.8786747233349175E-2</v>
      </c>
      <c r="P17" s="45"/>
    </row>
    <row r="18" spans="1:18" ht="34.5" customHeight="1" x14ac:dyDescent="0.2">
      <c r="A18" s="1269" t="s">
        <v>25</v>
      </c>
      <c r="B18" s="121" t="s">
        <v>23</v>
      </c>
      <c r="C18" s="122"/>
      <c r="D18" s="123" t="s">
        <v>11</v>
      </c>
      <c r="E18" s="124">
        <v>13950</v>
      </c>
      <c r="F18" s="123" t="s">
        <v>11</v>
      </c>
      <c r="G18" s="125">
        <v>14300</v>
      </c>
      <c r="H18" s="126">
        <f t="shared" si="7"/>
        <v>429</v>
      </c>
      <c r="I18" s="127" t="s">
        <v>11</v>
      </c>
      <c r="J18" s="128">
        <f t="shared" si="8"/>
        <v>14729</v>
      </c>
      <c r="K18" s="105">
        <f t="shared" si="9"/>
        <v>81.83</v>
      </c>
      <c r="L18" s="129">
        <v>81.8</v>
      </c>
      <c r="M18" s="72">
        <f t="shared" si="11"/>
        <v>14724</v>
      </c>
      <c r="N18" s="106">
        <f t="shared" si="12"/>
        <v>424</v>
      </c>
      <c r="O18" s="130">
        <f t="shared" si="13"/>
        <v>2.8786747233349175E-2</v>
      </c>
      <c r="P18" s="133">
        <v>14724</v>
      </c>
    </row>
    <row r="19" spans="1:18" ht="16.5" customHeight="1" x14ac:dyDescent="0.2">
      <c r="A19" s="1270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3">
        <v>14724</v>
      </c>
    </row>
    <row r="20" spans="1:18" ht="16.5" customHeight="1" x14ac:dyDescent="0.2">
      <c r="A20" s="1270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3">
        <v>15300</v>
      </c>
    </row>
    <row r="21" spans="1:18" ht="34.5" customHeight="1" x14ac:dyDescent="0.2">
      <c r="A21" s="1270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3">
        <v>15300</v>
      </c>
    </row>
    <row r="22" spans="1:18" ht="16.5" customHeight="1" x14ac:dyDescent="0.2">
      <c r="A22" s="1270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3">
        <v>15300</v>
      </c>
    </row>
    <row r="23" spans="1:18" ht="33.75" customHeight="1" x14ac:dyDescent="0.2">
      <c r="A23" s="1270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3">
        <v>15300</v>
      </c>
    </row>
    <row r="24" spans="1:18" ht="33.75" customHeight="1" x14ac:dyDescent="0.2">
      <c r="A24" s="1270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3">
        <v>15300</v>
      </c>
    </row>
    <row r="25" spans="1:18" ht="33.75" customHeight="1" x14ac:dyDescent="0.2">
      <c r="A25" s="1270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3">
        <v>15300</v>
      </c>
    </row>
    <row r="26" spans="1:18" s="25" customFormat="1" ht="52.5" customHeight="1" x14ac:dyDescent="0.2">
      <c r="A26" s="1270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3">
        <v>15300</v>
      </c>
      <c r="Q26" s="1"/>
      <c r="R26" s="1"/>
    </row>
    <row r="27" spans="1:18" s="25" customFormat="1" ht="33.75" customHeight="1" x14ac:dyDescent="0.2">
      <c r="A27" s="1270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3">
        <v>15300</v>
      </c>
      <c r="Q27" s="1"/>
      <c r="R27" s="1"/>
    </row>
    <row r="28" spans="1:18" s="25" customFormat="1" ht="33.75" customHeight="1" x14ac:dyDescent="0.25">
      <c r="A28" s="1270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2"/>
      <c r="Q28" s="1"/>
      <c r="R28" s="1"/>
    </row>
    <row r="29" spans="1:18" s="25" customFormat="1" ht="16.5" customHeight="1" thickBot="1" x14ac:dyDescent="0.25">
      <c r="A29" s="1271"/>
      <c r="B29" s="134" t="s">
        <v>36</v>
      </c>
      <c r="C29" s="135"/>
      <c r="D29" s="113" t="s">
        <v>11</v>
      </c>
      <c r="E29" s="136">
        <v>14300</v>
      </c>
      <c r="F29" s="113" t="s">
        <v>11</v>
      </c>
      <c r="G29" s="137">
        <v>14900</v>
      </c>
      <c r="H29" s="138">
        <f t="shared" si="7"/>
        <v>447</v>
      </c>
      <c r="I29" s="139" t="s">
        <v>11</v>
      </c>
      <c r="J29" s="140">
        <f t="shared" si="8"/>
        <v>15347</v>
      </c>
      <c r="K29" s="141">
        <f t="shared" si="9"/>
        <v>85.26</v>
      </c>
      <c r="L29" s="142">
        <f t="shared" si="10"/>
        <v>85</v>
      </c>
      <c r="M29" s="74">
        <f t="shared" si="11"/>
        <v>15300</v>
      </c>
      <c r="N29" s="109">
        <f t="shared" si="12"/>
        <v>400</v>
      </c>
      <c r="O29" s="143">
        <f t="shared" si="13"/>
        <v>2.6063725809604484E-2</v>
      </c>
      <c r="P29" s="133">
        <v>15300</v>
      </c>
      <c r="Q29" s="1"/>
      <c r="R29" s="1"/>
    </row>
    <row r="30" spans="1:18" s="25" customFormat="1" ht="50.25" customHeight="1" x14ac:dyDescent="0.2">
      <c r="A30" s="1298" t="s">
        <v>37</v>
      </c>
      <c r="B30" s="159" t="s">
        <v>38</v>
      </c>
      <c r="C30" s="160" t="s">
        <v>39</v>
      </c>
      <c r="D30" s="35" t="s">
        <v>11</v>
      </c>
      <c r="E30" s="146">
        <v>20925</v>
      </c>
      <c r="F30" s="35" t="s">
        <v>11</v>
      </c>
      <c r="G30" s="36">
        <v>21700</v>
      </c>
      <c r="H30" s="126">
        <f t="shared" si="7"/>
        <v>651</v>
      </c>
      <c r="I30" s="127" t="s">
        <v>11</v>
      </c>
      <c r="J30" s="128">
        <f t="shared" si="8"/>
        <v>22351</v>
      </c>
      <c r="K30" s="105">
        <f t="shared" si="9"/>
        <v>124.17</v>
      </c>
      <c r="L30" s="129">
        <f t="shared" si="10"/>
        <v>124</v>
      </c>
      <c r="M30" s="72">
        <f t="shared" si="11"/>
        <v>22320</v>
      </c>
      <c r="N30" s="106">
        <f t="shared" si="12"/>
        <v>620</v>
      </c>
      <c r="O30" s="130">
        <f t="shared" si="13"/>
        <v>2.7739251040221916E-2</v>
      </c>
      <c r="P30" s="131"/>
      <c r="Q30" s="1"/>
      <c r="R30" s="1"/>
    </row>
    <row r="31" spans="1:18" s="25" customFormat="1" ht="16.5" customHeight="1" thickBot="1" x14ac:dyDescent="0.25">
      <c r="A31" s="1299"/>
      <c r="B31" s="147" t="s">
        <v>40</v>
      </c>
      <c r="C31" s="148"/>
      <c r="D31" s="149" t="s">
        <v>11</v>
      </c>
      <c r="E31" s="150">
        <v>13950</v>
      </c>
      <c r="F31" s="149" t="s">
        <v>11</v>
      </c>
      <c r="G31" s="151">
        <v>14300</v>
      </c>
      <c r="H31" s="138">
        <f t="shared" si="7"/>
        <v>429</v>
      </c>
      <c r="I31" s="139" t="s">
        <v>11</v>
      </c>
      <c r="J31" s="140">
        <f t="shared" si="8"/>
        <v>14729</v>
      </c>
      <c r="K31" s="141">
        <f t="shared" si="9"/>
        <v>81.83</v>
      </c>
      <c r="L31" s="142">
        <v>81.8</v>
      </c>
      <c r="M31" s="74">
        <f t="shared" si="11"/>
        <v>14724</v>
      </c>
      <c r="N31" s="109">
        <f t="shared" si="12"/>
        <v>424</v>
      </c>
      <c r="O31" s="143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269" t="s">
        <v>98</v>
      </c>
      <c r="B32" s="144" t="s">
        <v>41</v>
      </c>
      <c r="C32" s="161" t="s">
        <v>42</v>
      </c>
      <c r="D32" s="162" t="s">
        <v>11</v>
      </c>
      <c r="E32" s="163">
        <v>13950</v>
      </c>
      <c r="F32" s="162" t="s">
        <v>11</v>
      </c>
      <c r="G32" s="164">
        <v>14300</v>
      </c>
      <c r="H32" s="126">
        <f t="shared" si="7"/>
        <v>429</v>
      </c>
      <c r="I32" s="127" t="s">
        <v>11</v>
      </c>
      <c r="J32" s="128">
        <f t="shared" si="8"/>
        <v>14729</v>
      </c>
      <c r="K32" s="105">
        <f t="shared" si="9"/>
        <v>81.83</v>
      </c>
      <c r="L32" s="129">
        <v>81.8</v>
      </c>
      <c r="M32" s="72">
        <f t="shared" si="11"/>
        <v>14724</v>
      </c>
      <c r="N32" s="106">
        <f t="shared" si="12"/>
        <v>424</v>
      </c>
      <c r="O32" s="130">
        <f t="shared" si="13"/>
        <v>2.8786747233349175E-2</v>
      </c>
      <c r="P32" s="131"/>
      <c r="Q32" s="1"/>
      <c r="R32" s="1"/>
    </row>
    <row r="33" spans="1:18" s="25" customFormat="1" ht="16.5" customHeight="1" x14ac:dyDescent="0.2">
      <c r="A33" s="1270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2"/>
      <c r="Q33" s="1"/>
      <c r="R33" s="1"/>
    </row>
    <row r="34" spans="1:18" s="25" customFormat="1" ht="16.5" customHeight="1" thickBot="1" x14ac:dyDescent="0.25">
      <c r="A34" s="1271"/>
      <c r="B34" s="147" t="s">
        <v>44</v>
      </c>
      <c r="C34" s="147" t="s">
        <v>42</v>
      </c>
      <c r="D34" s="149" t="s">
        <v>11</v>
      </c>
      <c r="E34" s="150">
        <v>13950</v>
      </c>
      <c r="F34" s="149" t="s">
        <v>11</v>
      </c>
      <c r="G34" s="151">
        <v>14300</v>
      </c>
      <c r="H34" s="138">
        <f t="shared" si="7"/>
        <v>429</v>
      </c>
      <c r="I34" s="139" t="s">
        <v>11</v>
      </c>
      <c r="J34" s="140">
        <f t="shared" si="8"/>
        <v>14729</v>
      </c>
      <c r="K34" s="141">
        <f t="shared" si="9"/>
        <v>81.83</v>
      </c>
      <c r="L34" s="142">
        <v>81.8</v>
      </c>
      <c r="M34" s="74">
        <f t="shared" si="11"/>
        <v>14724</v>
      </c>
      <c r="N34" s="109">
        <f t="shared" si="12"/>
        <v>424</v>
      </c>
      <c r="O34" s="143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281" t="s">
        <v>45</v>
      </c>
      <c r="B35" s="121" t="s">
        <v>46</v>
      </c>
      <c r="C35" s="122"/>
      <c r="D35" s="123" t="s">
        <v>11</v>
      </c>
      <c r="E35" s="124">
        <v>14300</v>
      </c>
      <c r="F35" s="123" t="s">
        <v>11</v>
      </c>
      <c r="G35" s="125">
        <v>14900</v>
      </c>
      <c r="H35" s="126">
        <f t="shared" si="7"/>
        <v>447</v>
      </c>
      <c r="I35" s="127" t="s">
        <v>11</v>
      </c>
      <c r="J35" s="128">
        <f t="shared" si="8"/>
        <v>15347</v>
      </c>
      <c r="K35" s="105">
        <f t="shared" si="9"/>
        <v>85.26</v>
      </c>
      <c r="L35" s="129">
        <f t="shared" si="10"/>
        <v>85</v>
      </c>
      <c r="M35" s="72">
        <f t="shared" si="11"/>
        <v>15300</v>
      </c>
      <c r="N35" s="106">
        <f t="shared" si="12"/>
        <v>400</v>
      </c>
      <c r="O35" s="130">
        <f t="shared" si="13"/>
        <v>2.6063725809604484E-2</v>
      </c>
      <c r="P35" s="211">
        <v>15300</v>
      </c>
      <c r="Q35" s="1"/>
      <c r="R35" s="1"/>
    </row>
    <row r="36" spans="1:18" s="25" customFormat="1" ht="34.5" customHeight="1" x14ac:dyDescent="0.2">
      <c r="A36" s="1282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3">
        <v>15300</v>
      </c>
      <c r="Q36" s="1"/>
      <c r="R36" s="1"/>
    </row>
    <row r="37" spans="1:18" s="25" customFormat="1" ht="16.5" customHeight="1" thickBot="1" x14ac:dyDescent="0.25">
      <c r="A37" s="1283"/>
      <c r="B37" s="147" t="s">
        <v>48</v>
      </c>
      <c r="C37" s="147" t="s">
        <v>42</v>
      </c>
      <c r="D37" s="149" t="s">
        <v>11</v>
      </c>
      <c r="E37" s="150">
        <v>14300</v>
      </c>
      <c r="F37" s="149" t="s">
        <v>11</v>
      </c>
      <c r="G37" s="151">
        <v>14900</v>
      </c>
      <c r="H37" s="138">
        <f t="shared" si="7"/>
        <v>447</v>
      </c>
      <c r="I37" s="139" t="s">
        <v>11</v>
      </c>
      <c r="J37" s="140">
        <f t="shared" si="8"/>
        <v>15347</v>
      </c>
      <c r="K37" s="141">
        <f t="shared" si="9"/>
        <v>85.26</v>
      </c>
      <c r="L37" s="142">
        <f t="shared" si="10"/>
        <v>85</v>
      </c>
      <c r="M37" s="74">
        <f t="shared" si="11"/>
        <v>15300</v>
      </c>
      <c r="N37" s="109">
        <f t="shared" si="12"/>
        <v>400</v>
      </c>
      <c r="O37" s="143">
        <f t="shared" si="13"/>
        <v>2.6063725809604484E-2</v>
      </c>
      <c r="P37" s="212">
        <v>15300</v>
      </c>
      <c r="Q37" s="1"/>
      <c r="R37" s="1"/>
    </row>
    <row r="38" spans="1:18" s="25" customFormat="1" ht="34.5" customHeight="1" thickBot="1" x14ac:dyDescent="0.25">
      <c r="A38" s="226"/>
      <c r="B38" s="227" t="s">
        <v>50</v>
      </c>
      <c r="C38" s="228" t="s">
        <v>84</v>
      </c>
      <c r="D38" s="1284" t="s">
        <v>34</v>
      </c>
      <c r="E38" s="1285"/>
      <c r="F38" s="229" t="s">
        <v>11</v>
      </c>
      <c r="G38" s="230">
        <v>14050</v>
      </c>
      <c r="H38" s="221">
        <f t="shared" si="7"/>
        <v>421.5</v>
      </c>
      <c r="I38" s="222" t="s">
        <v>11</v>
      </c>
      <c r="J38" s="223">
        <f t="shared" si="8"/>
        <v>14471.5</v>
      </c>
      <c r="K38" s="205">
        <f t="shared" si="9"/>
        <v>80.400000000000006</v>
      </c>
      <c r="L38" s="224">
        <f t="shared" si="10"/>
        <v>80</v>
      </c>
      <c r="M38" s="206">
        <v>14500</v>
      </c>
      <c r="N38" s="207">
        <f t="shared" si="12"/>
        <v>450</v>
      </c>
      <c r="O38" s="225">
        <f t="shared" si="13"/>
        <v>3.1095601699892894E-2</v>
      </c>
      <c r="P38" s="208"/>
      <c r="Q38" s="1"/>
      <c r="R38" s="1"/>
    </row>
    <row r="39" spans="1:18" s="25" customFormat="1" ht="34.5" customHeight="1" thickBot="1" x14ac:dyDescent="0.25">
      <c r="A39" s="215" t="s">
        <v>89</v>
      </c>
      <c r="B39" s="216" t="s">
        <v>90</v>
      </c>
      <c r="C39" s="217"/>
      <c r="D39" s="218"/>
      <c r="E39" s="219"/>
      <c r="F39" s="220" t="s">
        <v>11</v>
      </c>
      <c r="G39" s="204">
        <v>14900</v>
      </c>
      <c r="H39" s="221">
        <f t="shared" si="7"/>
        <v>447</v>
      </c>
      <c r="I39" s="222" t="s">
        <v>11</v>
      </c>
      <c r="J39" s="223">
        <f t="shared" si="8"/>
        <v>15347</v>
      </c>
      <c r="K39" s="205">
        <f t="shared" si="9"/>
        <v>85.26</v>
      </c>
      <c r="L39" s="224">
        <f t="shared" si="10"/>
        <v>85</v>
      </c>
      <c r="M39" s="206">
        <f t="shared" si="11"/>
        <v>15300</v>
      </c>
      <c r="N39" s="207">
        <f t="shared" si="12"/>
        <v>400</v>
      </c>
      <c r="O39" s="130">
        <f t="shared" si="13"/>
        <v>2.6063725809604484E-2</v>
      </c>
      <c r="P39" s="131"/>
      <c r="Q39" s="1"/>
      <c r="R39" s="1"/>
    </row>
    <row r="40" spans="1:18" s="25" customFormat="1" ht="16.5" customHeight="1" x14ac:dyDescent="0.2">
      <c r="A40" s="1269" t="s">
        <v>52</v>
      </c>
      <c r="B40" s="121" t="s">
        <v>53</v>
      </c>
      <c r="C40" s="122"/>
      <c r="D40" s="123" t="s">
        <v>11</v>
      </c>
      <c r="E40" s="166">
        <v>13950</v>
      </c>
      <c r="F40" s="123" t="s">
        <v>11</v>
      </c>
      <c r="G40" s="167">
        <v>14300</v>
      </c>
      <c r="H40" s="126">
        <f t="shared" si="7"/>
        <v>429</v>
      </c>
      <c r="I40" s="127" t="s">
        <v>11</v>
      </c>
      <c r="J40" s="128">
        <f t="shared" si="8"/>
        <v>14729</v>
      </c>
      <c r="K40" s="105">
        <f t="shared" si="9"/>
        <v>81.83</v>
      </c>
      <c r="L40" s="129">
        <v>81.8</v>
      </c>
      <c r="M40" s="72">
        <f t="shared" si="11"/>
        <v>14724</v>
      </c>
      <c r="N40" s="106">
        <f t="shared" si="12"/>
        <v>424</v>
      </c>
      <c r="O40" s="232">
        <f t="shared" si="13"/>
        <v>2.8786747233349175E-2</v>
      </c>
      <c r="P40" s="233">
        <v>14724</v>
      </c>
      <c r="Q40" s="1"/>
      <c r="R40" s="1"/>
    </row>
    <row r="41" spans="1:18" s="25" customFormat="1" ht="34.5" customHeight="1" x14ac:dyDescent="0.2">
      <c r="A41" s="1270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1">
        <v>83.8</v>
      </c>
      <c r="M41" s="73">
        <f>+L41*120</f>
        <v>10056</v>
      </c>
      <c r="N41" s="8">
        <f t="shared" si="12"/>
        <v>306</v>
      </c>
      <c r="O41" s="234">
        <f t="shared" si="13"/>
        <v>3.0470500373412996E-2</v>
      </c>
      <c r="P41" s="133">
        <v>10056</v>
      </c>
      <c r="Q41" s="1"/>
      <c r="R41" s="1"/>
    </row>
    <row r="42" spans="1:18" s="25" customFormat="1" ht="16.5" customHeight="1" x14ac:dyDescent="0.2">
      <c r="A42" s="1270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4">
        <f t="shared" si="13"/>
        <v>2.3434884499497825E-2</v>
      </c>
      <c r="P42" s="235">
        <v>5940</v>
      </c>
      <c r="Q42" s="1"/>
      <c r="R42" s="1"/>
    </row>
    <row r="43" spans="1:18" s="25" customFormat="1" ht="34.5" customHeight="1" thickBot="1" x14ac:dyDescent="0.25">
      <c r="A43" s="1271"/>
      <c r="B43" s="134" t="s">
        <v>56</v>
      </c>
      <c r="C43" s="134" t="s">
        <v>57</v>
      </c>
      <c r="D43" s="1187" t="s">
        <v>34</v>
      </c>
      <c r="E43" s="1241"/>
      <c r="F43" s="113" t="s">
        <v>11</v>
      </c>
      <c r="G43" s="168">
        <v>5600</v>
      </c>
      <c r="H43" s="138">
        <f t="shared" si="7"/>
        <v>168</v>
      </c>
      <c r="I43" s="139" t="s">
        <v>11</v>
      </c>
      <c r="J43" s="140">
        <f t="shared" si="8"/>
        <v>5768</v>
      </c>
      <c r="K43" s="141">
        <f t="shared" si="9"/>
        <v>32.04</v>
      </c>
      <c r="L43" s="310">
        <f t="shared" si="10"/>
        <v>32</v>
      </c>
      <c r="M43" s="74">
        <f t="shared" si="11"/>
        <v>5760</v>
      </c>
      <c r="N43" s="109">
        <f t="shared" si="12"/>
        <v>160</v>
      </c>
      <c r="O43" s="236">
        <f t="shared" si="13"/>
        <v>2.7739251040221916E-2</v>
      </c>
      <c r="P43" s="212">
        <v>5760</v>
      </c>
      <c r="Q43" s="1"/>
      <c r="R43" s="1"/>
    </row>
    <row r="44" spans="1:18" s="25" customFormat="1" ht="34.5" customHeight="1" x14ac:dyDescent="0.2">
      <c r="A44" s="1295" t="s">
        <v>58</v>
      </c>
      <c r="B44" s="169" t="s">
        <v>59</v>
      </c>
      <c r="C44" s="122"/>
      <c r="D44" s="123" t="s">
        <v>11</v>
      </c>
      <c r="E44" s="166">
        <v>13950</v>
      </c>
      <c r="F44" s="123" t="s">
        <v>11</v>
      </c>
      <c r="G44" s="167">
        <v>14508</v>
      </c>
      <c r="H44" s="126"/>
      <c r="I44" s="127" t="s">
        <v>11</v>
      </c>
      <c r="J44" s="128"/>
      <c r="K44" s="105"/>
      <c r="L44" s="306"/>
      <c r="M44" s="170">
        <v>14940</v>
      </c>
      <c r="N44" s="106"/>
      <c r="O44" s="102">
        <v>2.9000000000000001E-2</v>
      </c>
      <c r="P44" s="231">
        <v>14508</v>
      </c>
      <c r="Q44" s="1"/>
      <c r="R44" s="1"/>
    </row>
    <row r="45" spans="1:18" s="25" customFormat="1" ht="42" customHeight="1" x14ac:dyDescent="0.2">
      <c r="A45" s="1296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09"/>
      <c r="M45" s="308">
        <v>540</v>
      </c>
      <c r="N45" s="8"/>
      <c r="O45" s="240"/>
      <c r="P45" s="171">
        <v>520</v>
      </c>
      <c r="Q45" s="1"/>
      <c r="R45" s="1"/>
    </row>
    <row r="46" spans="1:18" ht="89.1" customHeight="1" thickBot="1" x14ac:dyDescent="0.25">
      <c r="A46" s="1297"/>
      <c r="B46" s="172" t="s">
        <v>61</v>
      </c>
      <c r="C46" s="134" t="s">
        <v>62</v>
      </c>
      <c r="D46" s="113" t="s">
        <v>11</v>
      </c>
      <c r="E46" s="173">
        <v>15000</v>
      </c>
      <c r="F46" s="1187" t="s">
        <v>34</v>
      </c>
      <c r="G46" s="1241"/>
      <c r="H46" s="138"/>
      <c r="I46" s="139" t="s">
        <v>11</v>
      </c>
      <c r="J46" s="140"/>
      <c r="K46" s="141"/>
      <c r="L46" s="307"/>
      <c r="M46" s="74"/>
      <c r="N46" s="109"/>
      <c r="O46" s="143"/>
      <c r="P46" s="237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272" t="s">
        <v>8</v>
      </c>
      <c r="E48" s="1273"/>
      <c r="F48" s="1293" t="s">
        <v>2</v>
      </c>
      <c r="G48" s="1294"/>
      <c r="H48" s="86">
        <v>0.03</v>
      </c>
      <c r="I48" s="1193" t="s">
        <v>81</v>
      </c>
      <c r="J48" s="1194"/>
      <c r="K48" s="80"/>
      <c r="L48" s="81" t="s">
        <v>79</v>
      </c>
      <c r="M48" s="1279" t="s">
        <v>81</v>
      </c>
      <c r="N48" s="1280"/>
      <c r="O48" s="116" t="s">
        <v>80</v>
      </c>
      <c r="P48" s="213" t="s">
        <v>93</v>
      </c>
    </row>
    <row r="49" spans="1:18" ht="28.5" customHeight="1" thickBot="1" x14ac:dyDescent="0.25">
      <c r="A49" s="165"/>
      <c r="B49" s="174" t="s">
        <v>64</v>
      </c>
      <c r="C49" s="165"/>
      <c r="D49" s="1288"/>
      <c r="E49" s="1289"/>
      <c r="H49" s="65"/>
      <c r="J49" s="66"/>
      <c r="K49" s="56"/>
      <c r="N49" s="8"/>
    </row>
    <row r="50" spans="1:18" s="25" customFormat="1" x14ac:dyDescent="0.25">
      <c r="A50" s="1274" t="s">
        <v>58</v>
      </c>
      <c r="B50" s="159" t="s">
        <v>59</v>
      </c>
      <c r="C50" s="175"/>
      <c r="D50" s="162" t="s">
        <v>11</v>
      </c>
      <c r="E50" s="176">
        <v>7950</v>
      </c>
      <c r="F50" s="209" t="s">
        <v>11</v>
      </c>
      <c r="G50" s="176">
        <v>8268</v>
      </c>
      <c r="H50" s="177">
        <f t="shared" si="7"/>
        <v>248.04</v>
      </c>
      <c r="I50" s="178"/>
      <c r="J50" s="128">
        <f t="shared" si="8"/>
        <v>8516.0400000000009</v>
      </c>
      <c r="K50" s="105">
        <f t="shared" si="9"/>
        <v>47.31</v>
      </c>
      <c r="L50" s="129"/>
      <c r="M50" s="72">
        <v>8516</v>
      </c>
      <c r="N50" s="106">
        <f t="shared" ref="N50:N52" si="14">+M50-G50</f>
        <v>248</v>
      </c>
      <c r="O50" s="130">
        <f t="shared" ref="O50:O52" si="15">+N50/J50</f>
        <v>2.9121516573430841E-2</v>
      </c>
      <c r="P50" s="131"/>
      <c r="Q50" s="1"/>
      <c r="R50" s="1"/>
    </row>
    <row r="51" spans="1:18" s="25" customFormat="1" ht="29.25" customHeight="1" x14ac:dyDescent="0.25">
      <c r="A51" s="1275"/>
      <c r="B51" s="12" t="s">
        <v>67</v>
      </c>
      <c r="C51" s="5"/>
      <c r="D51" s="21" t="s">
        <v>11</v>
      </c>
      <c r="E51" s="90"/>
      <c r="F51" s="114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4"/>
      <c r="M51" s="271">
        <v>367</v>
      </c>
      <c r="N51" s="258">
        <f t="shared" si="14"/>
        <v>11</v>
      </c>
      <c r="O51" s="259">
        <f t="shared" si="15"/>
        <v>2.9998909130577071E-2</v>
      </c>
      <c r="P51" s="246"/>
      <c r="Q51" s="1"/>
      <c r="R51" s="1"/>
    </row>
    <row r="52" spans="1:18" s="25" customFormat="1" ht="35.25" customHeight="1" thickBot="1" x14ac:dyDescent="0.3">
      <c r="A52" s="1276"/>
      <c r="B52" s="134" t="s">
        <v>70</v>
      </c>
      <c r="C52" s="179" t="s">
        <v>71</v>
      </c>
      <c r="D52" s="180" t="s">
        <v>11</v>
      </c>
      <c r="E52" s="181"/>
      <c r="F52" s="182" t="s">
        <v>11</v>
      </c>
      <c r="G52" s="183">
        <v>10400</v>
      </c>
      <c r="H52" s="184">
        <f t="shared" si="7"/>
        <v>312</v>
      </c>
      <c r="I52" s="185"/>
      <c r="J52" s="186">
        <f t="shared" si="8"/>
        <v>10712</v>
      </c>
      <c r="K52" s="187">
        <f t="shared" si="9"/>
        <v>59.51</v>
      </c>
      <c r="L52" s="142">
        <v>59.5</v>
      </c>
      <c r="M52" s="75">
        <f t="shared" si="11"/>
        <v>10710</v>
      </c>
      <c r="N52" s="188">
        <f t="shared" si="14"/>
        <v>310</v>
      </c>
      <c r="O52" s="189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8"/>
      <c r="B53" s="275" t="s">
        <v>72</v>
      </c>
      <c r="C53" s="268"/>
      <c r="D53" s="1277"/>
      <c r="E53" s="1278"/>
      <c r="F53" s="1286"/>
      <c r="G53" s="1287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266"/>
      <c r="B54" s="241" t="s">
        <v>86</v>
      </c>
      <c r="C54" s="194" t="s">
        <v>87</v>
      </c>
      <c r="D54" s="282"/>
      <c r="E54" s="283" t="s">
        <v>34</v>
      </c>
      <c r="F54" s="162" t="s">
        <v>11</v>
      </c>
      <c r="G54" s="210">
        <v>6950</v>
      </c>
      <c r="H54" s="284"/>
      <c r="I54" s="285"/>
      <c r="J54" s="286"/>
      <c r="K54" s="287"/>
      <c r="L54" s="129"/>
      <c r="M54" s="288">
        <v>6950</v>
      </c>
      <c r="N54" s="289"/>
      <c r="O54" s="290"/>
      <c r="P54" s="273" t="s">
        <v>96</v>
      </c>
      <c r="Q54" s="118"/>
      <c r="R54" s="118"/>
    </row>
    <row r="55" spans="1:18" s="119" customFormat="1" ht="15" customHeight="1" thickBot="1" x14ac:dyDescent="0.3">
      <c r="A55" s="1267"/>
      <c r="B55" s="203" t="s">
        <v>86</v>
      </c>
      <c r="C55" s="247" t="s">
        <v>88</v>
      </c>
      <c r="D55" s="291"/>
      <c r="E55" s="292" t="s">
        <v>34</v>
      </c>
      <c r="F55" s="113" t="s">
        <v>11</v>
      </c>
      <c r="G55" s="293">
        <v>13900</v>
      </c>
      <c r="H55" s="184"/>
      <c r="I55" s="185"/>
      <c r="J55" s="186"/>
      <c r="K55" s="187"/>
      <c r="L55" s="142"/>
      <c r="M55" s="75">
        <v>13900</v>
      </c>
      <c r="N55" s="188"/>
      <c r="O55" s="189"/>
      <c r="P55" s="274" t="s">
        <v>96</v>
      </c>
      <c r="Q55" s="118"/>
      <c r="R55" s="118"/>
    </row>
    <row r="56" spans="1:18" s="25" customFormat="1" ht="35.25" customHeight="1" x14ac:dyDescent="0.25">
      <c r="A56" s="1267"/>
      <c r="B56" s="265" t="s">
        <v>73</v>
      </c>
      <c r="C56" s="276" t="s">
        <v>75</v>
      </c>
      <c r="D56" s="97" t="s">
        <v>11</v>
      </c>
      <c r="E56" s="277">
        <v>3100</v>
      </c>
      <c r="F56" s="120" t="s">
        <v>11</v>
      </c>
      <c r="G56" s="277">
        <v>3200</v>
      </c>
      <c r="H56" s="67"/>
      <c r="I56" s="68"/>
      <c r="J56" s="69"/>
      <c r="K56" s="70"/>
      <c r="L56" s="71"/>
      <c r="M56" s="278">
        <v>3300</v>
      </c>
      <c r="N56" s="279"/>
      <c r="O56" s="280"/>
      <c r="P56" s="281">
        <v>3300</v>
      </c>
      <c r="Q56" s="1"/>
      <c r="R56" s="1"/>
    </row>
    <row r="57" spans="1:18" s="25" customFormat="1" ht="35.25" customHeight="1" x14ac:dyDescent="0.25">
      <c r="A57" s="1267"/>
      <c r="B57" s="267" t="s">
        <v>95</v>
      </c>
      <c r="C57" s="260" t="s">
        <v>74</v>
      </c>
      <c r="D57" s="261" t="s">
        <v>11</v>
      </c>
      <c r="E57" s="262" t="s">
        <v>34</v>
      </c>
      <c r="F57" s="263" t="s">
        <v>11</v>
      </c>
      <c r="G57" s="264">
        <v>2300</v>
      </c>
      <c r="H57" s="250"/>
      <c r="I57" s="251"/>
      <c r="J57" s="252"/>
      <c r="K57" s="253"/>
      <c r="L57" s="254"/>
      <c r="M57" s="255">
        <v>2400</v>
      </c>
      <c r="N57" s="256"/>
      <c r="O57" s="257"/>
      <c r="P57" s="269">
        <v>2400</v>
      </c>
      <c r="Q57" s="1"/>
      <c r="R57" s="1"/>
    </row>
    <row r="58" spans="1:18" s="25" customFormat="1" ht="35.25" customHeight="1" x14ac:dyDescent="0.25">
      <c r="A58" s="1267"/>
      <c r="B58" s="266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1">
        <v>1650</v>
      </c>
      <c r="N58" s="258"/>
      <c r="O58" s="259"/>
      <c r="P58" s="249">
        <v>1650</v>
      </c>
      <c r="Q58" s="1"/>
      <c r="R58" s="1"/>
    </row>
    <row r="59" spans="1:18" s="25" customFormat="1" ht="35.25" customHeight="1" thickBot="1" x14ac:dyDescent="0.3">
      <c r="A59" s="1268"/>
      <c r="B59" s="295" t="s">
        <v>94</v>
      </c>
      <c r="C59" s="296" t="s">
        <v>74</v>
      </c>
      <c r="D59" s="297" t="s">
        <v>11</v>
      </c>
      <c r="E59" s="298" t="s">
        <v>34</v>
      </c>
      <c r="F59" s="297" t="s">
        <v>11</v>
      </c>
      <c r="G59" s="298">
        <v>1150</v>
      </c>
      <c r="H59" s="299"/>
      <c r="I59" s="300"/>
      <c r="J59" s="301"/>
      <c r="K59" s="302"/>
      <c r="L59" s="303"/>
      <c r="M59" s="272">
        <v>1200</v>
      </c>
      <c r="N59" s="304"/>
      <c r="O59" s="305"/>
      <c r="P59" s="270">
        <v>1200</v>
      </c>
      <c r="Q59" s="1"/>
      <c r="R59" s="1"/>
    </row>
  </sheetData>
  <mergeCells count="26">
    <mergeCell ref="M4:N4"/>
    <mergeCell ref="A30:A31"/>
    <mergeCell ref="A18:A29"/>
    <mergeCell ref="I4:J4"/>
    <mergeCell ref="A5:A11"/>
    <mergeCell ref="A12:A17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8:N48"/>
    <mergeCell ref="I48:J48"/>
    <mergeCell ref="A32:A34"/>
    <mergeCell ref="A35:A37"/>
    <mergeCell ref="D38:E38"/>
    <mergeCell ref="A54:A59"/>
    <mergeCell ref="A40:A43"/>
    <mergeCell ref="D43:E43"/>
    <mergeCell ref="D48:E48"/>
    <mergeCell ref="A50:A52"/>
    <mergeCell ref="D53:E53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Master</vt:lpstr>
      <vt:lpstr>Full time</vt:lpstr>
      <vt:lpstr>PT</vt:lpstr>
      <vt:lpstr>other</vt:lpstr>
      <vt:lpstr>Header</vt:lpstr>
      <vt:lpstr>Overseas</vt:lpstr>
      <vt:lpstr>'Full time'!Print_Area</vt:lpstr>
      <vt:lpstr>Master!Print_Area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Chrissie Murray</cp:lastModifiedBy>
  <cp:lastPrinted>2024-10-15T09:27:55Z</cp:lastPrinted>
  <dcterms:created xsi:type="dcterms:W3CDTF">2021-09-02T13:05:45Z</dcterms:created>
  <dcterms:modified xsi:type="dcterms:W3CDTF">2025-04-04T11:15:22Z</dcterms:modified>
</cp:coreProperties>
</file>